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19320" windowHeight="14520" tabRatio="685" firstSheet="1" activeTab="2"/>
  </bookViews>
  <sheets>
    <sheet name="Parameters" sheetId="1" r:id="rId1"/>
    <sheet name="Chart1" sheetId="2" r:id="rId2"/>
    <sheet name="Chart2" sheetId="3" r:id="rId3"/>
    <sheet name="CarA Accelerates" sheetId="4" r:id="rId4"/>
    <sheet name="CarB Accelerates" sheetId="5" r:id="rId5"/>
    <sheet name="Stop from Speed 5" sheetId="6" r:id="rId6"/>
    <sheet name="Stop from Speed 4" sheetId="7" r:id="rId7"/>
    <sheet name="Stop from Speed 3" sheetId="8" r:id="rId8"/>
    <sheet name="Stop from Speed 2" sheetId="9" r:id="rId9"/>
    <sheet name="Stop from Speed 1" sheetId="10" r:id="rId10"/>
  </sheets>
  <definedNames/>
  <calcPr fullCalcOnLoad="1"/>
</workbook>
</file>

<file path=xl/sharedStrings.xml><?xml version="1.0" encoding="utf-8"?>
<sst xmlns="http://schemas.openxmlformats.org/spreadsheetml/2006/main" count="63" uniqueCount="15">
  <si>
    <t>cell length (feet)</t>
  </si>
  <si>
    <t>cells per car length</t>
  </si>
  <si>
    <t>Speed number</t>
  </si>
  <si>
    <t>speed (mph)</t>
  </si>
  <si>
    <t>look ahead (cells)</t>
  </si>
  <si>
    <t>time for 1 car length</t>
  </si>
  <si>
    <t>starting cell for nose:</t>
  </si>
  <si>
    <t>starting cell for tail:</t>
  </si>
  <si>
    <t>starting time:</t>
  </si>
  <si>
    <t>TIME</t>
  </si>
  <si>
    <t>TAIL</t>
  </si>
  <si>
    <t>NOSE</t>
  </si>
  <si>
    <t>SPEED</t>
  </si>
  <si>
    <t>initial speed:</t>
  </si>
  <si>
    <t>Driver reaction time (sec)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</si>
</sst>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4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Figure 1: Cars A and B accelerate from rest at time 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Tail of Car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'CarA Accelerates'!$A$7:$A$88</c:f>
              <c:numCache>
                <c:ptCount val="82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3.9166666666666665</c:v>
                </c:pt>
                <c:pt idx="10">
                  <c:v>3.9166666666666665</c:v>
                </c:pt>
                <c:pt idx="11">
                  <c:v>3.9166666666666665</c:v>
                </c:pt>
                <c:pt idx="12">
                  <c:v>4.833333333333333</c:v>
                </c:pt>
                <c:pt idx="13">
                  <c:v>4.833333333333333</c:v>
                </c:pt>
                <c:pt idx="14">
                  <c:v>4.833333333333333</c:v>
                </c:pt>
                <c:pt idx="15">
                  <c:v>5.333333333333333</c:v>
                </c:pt>
                <c:pt idx="16">
                  <c:v>5.333333333333333</c:v>
                </c:pt>
                <c:pt idx="17">
                  <c:v>5.333333333333333</c:v>
                </c:pt>
                <c:pt idx="18">
                  <c:v>5.833333333333333</c:v>
                </c:pt>
                <c:pt idx="19">
                  <c:v>5.833333333333333</c:v>
                </c:pt>
                <c:pt idx="20">
                  <c:v>5.833333333333333</c:v>
                </c:pt>
                <c:pt idx="21">
                  <c:v>6.166666666666666</c:v>
                </c:pt>
                <c:pt idx="22">
                  <c:v>6.166666666666666</c:v>
                </c:pt>
                <c:pt idx="23">
                  <c:v>6.166666666666666</c:v>
                </c:pt>
                <c:pt idx="24">
                  <c:v>6.499999999999999</c:v>
                </c:pt>
                <c:pt idx="25">
                  <c:v>6.499999999999999</c:v>
                </c:pt>
                <c:pt idx="26">
                  <c:v>6.499999999999999</c:v>
                </c:pt>
                <c:pt idx="27">
                  <c:v>6.749999999999999</c:v>
                </c:pt>
                <c:pt idx="28">
                  <c:v>6.749999999999999</c:v>
                </c:pt>
                <c:pt idx="29">
                  <c:v>6.749999999999999</c:v>
                </c:pt>
                <c:pt idx="30">
                  <c:v>6.999999999999999</c:v>
                </c:pt>
                <c:pt idx="31">
                  <c:v>6.999999999999999</c:v>
                </c:pt>
                <c:pt idx="32">
                  <c:v>6.999999999999999</c:v>
                </c:pt>
                <c:pt idx="33">
                  <c:v>7.249999999999999</c:v>
                </c:pt>
                <c:pt idx="34">
                  <c:v>7.249999999999999</c:v>
                </c:pt>
                <c:pt idx="35">
                  <c:v>7.249999999999999</c:v>
                </c:pt>
                <c:pt idx="36">
                  <c:v>7.499999999999999</c:v>
                </c:pt>
                <c:pt idx="37">
                  <c:v>7.499999999999999</c:v>
                </c:pt>
                <c:pt idx="38">
                  <c:v>7.499999999999999</c:v>
                </c:pt>
                <c:pt idx="39">
                  <c:v>7.749999999999999</c:v>
                </c:pt>
                <c:pt idx="40">
                  <c:v>7.749999999999999</c:v>
                </c:pt>
                <c:pt idx="41">
                  <c:v>7.749999999999999</c:v>
                </c:pt>
                <c:pt idx="42">
                  <c:v>7.999999999999999</c:v>
                </c:pt>
                <c:pt idx="43">
                  <c:v>7.999999999999999</c:v>
                </c:pt>
                <c:pt idx="44">
                  <c:v>7.999999999999999</c:v>
                </c:pt>
                <c:pt idx="45">
                  <c:v>8.25</c:v>
                </c:pt>
                <c:pt idx="46">
                  <c:v>8.25</c:v>
                </c:pt>
                <c:pt idx="47">
                  <c:v>8.25</c:v>
                </c:pt>
                <c:pt idx="48">
                  <c:v>8.5</c:v>
                </c:pt>
                <c:pt idx="49">
                  <c:v>8.5</c:v>
                </c:pt>
                <c:pt idx="50">
                  <c:v>8.5</c:v>
                </c:pt>
                <c:pt idx="51">
                  <c:v>8.75</c:v>
                </c:pt>
                <c:pt idx="52">
                  <c:v>8.75</c:v>
                </c:pt>
                <c:pt idx="53">
                  <c:v>8.75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9.25</c:v>
                </c:pt>
                <c:pt idx="58">
                  <c:v>9.25</c:v>
                </c:pt>
                <c:pt idx="59">
                  <c:v>9.25</c:v>
                </c:pt>
                <c:pt idx="60">
                  <c:v>9.5</c:v>
                </c:pt>
                <c:pt idx="61">
                  <c:v>9.5</c:v>
                </c:pt>
                <c:pt idx="62">
                  <c:v>9.5</c:v>
                </c:pt>
                <c:pt idx="63">
                  <c:v>9.75</c:v>
                </c:pt>
                <c:pt idx="64">
                  <c:v>9.75</c:v>
                </c:pt>
                <c:pt idx="65">
                  <c:v>9.75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10.25</c:v>
                </c:pt>
                <c:pt idx="70">
                  <c:v>10.25</c:v>
                </c:pt>
                <c:pt idx="71">
                  <c:v>10.25</c:v>
                </c:pt>
                <c:pt idx="72">
                  <c:v>10.5</c:v>
                </c:pt>
                <c:pt idx="73">
                  <c:v>10.5</c:v>
                </c:pt>
                <c:pt idx="74">
                  <c:v>10.5</c:v>
                </c:pt>
                <c:pt idx="75">
                  <c:v>10.75</c:v>
                </c:pt>
                <c:pt idx="76">
                  <c:v>10.75</c:v>
                </c:pt>
                <c:pt idx="77">
                  <c:v>10.75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11.25</c:v>
                </c:pt>
              </c:numCache>
            </c:numRef>
          </c:xVal>
          <c:yVal>
            <c:numRef>
              <c:f>'CarA Accelerates'!$B$7:$B$88</c:f>
              <c:numCache>
                <c:ptCount val="82"/>
                <c:pt idx="0">
                  <c:v>1.55</c:v>
                </c:pt>
                <c:pt idx="1">
                  <c:v>1.55</c:v>
                </c:pt>
                <c:pt idx="2">
                  <c:v>1.55</c:v>
                </c:pt>
                <c:pt idx="3">
                  <c:v>1.55</c:v>
                </c:pt>
                <c:pt idx="4">
                  <c:v>2.55</c:v>
                </c:pt>
                <c:pt idx="5">
                  <c:v>2.55</c:v>
                </c:pt>
                <c:pt idx="6">
                  <c:v>2.55</c:v>
                </c:pt>
                <c:pt idx="7">
                  <c:v>3.55</c:v>
                </c:pt>
                <c:pt idx="8">
                  <c:v>3.55</c:v>
                </c:pt>
                <c:pt idx="9">
                  <c:v>3.55</c:v>
                </c:pt>
                <c:pt idx="10">
                  <c:v>4.55</c:v>
                </c:pt>
                <c:pt idx="11">
                  <c:v>4.55</c:v>
                </c:pt>
                <c:pt idx="12">
                  <c:v>4.55</c:v>
                </c:pt>
                <c:pt idx="13">
                  <c:v>5.55</c:v>
                </c:pt>
                <c:pt idx="14">
                  <c:v>5.55</c:v>
                </c:pt>
                <c:pt idx="15">
                  <c:v>5.55</c:v>
                </c:pt>
                <c:pt idx="16">
                  <c:v>6.55</c:v>
                </c:pt>
                <c:pt idx="17">
                  <c:v>6.55</c:v>
                </c:pt>
                <c:pt idx="18">
                  <c:v>6.55</c:v>
                </c:pt>
                <c:pt idx="19">
                  <c:v>7.55</c:v>
                </c:pt>
                <c:pt idx="20">
                  <c:v>7.55</c:v>
                </c:pt>
                <c:pt idx="21">
                  <c:v>7.55</c:v>
                </c:pt>
                <c:pt idx="22">
                  <c:v>8.55</c:v>
                </c:pt>
                <c:pt idx="23">
                  <c:v>8.55</c:v>
                </c:pt>
                <c:pt idx="24">
                  <c:v>8.55</c:v>
                </c:pt>
                <c:pt idx="25">
                  <c:v>9.55</c:v>
                </c:pt>
                <c:pt idx="26">
                  <c:v>9.55</c:v>
                </c:pt>
                <c:pt idx="27">
                  <c:v>9.55</c:v>
                </c:pt>
                <c:pt idx="28">
                  <c:v>10.55</c:v>
                </c:pt>
                <c:pt idx="29">
                  <c:v>10.55</c:v>
                </c:pt>
                <c:pt idx="30">
                  <c:v>10.55</c:v>
                </c:pt>
                <c:pt idx="31">
                  <c:v>11.55</c:v>
                </c:pt>
                <c:pt idx="32">
                  <c:v>11.55</c:v>
                </c:pt>
                <c:pt idx="33">
                  <c:v>11.55</c:v>
                </c:pt>
                <c:pt idx="34">
                  <c:v>12.55</c:v>
                </c:pt>
                <c:pt idx="35">
                  <c:v>12.55</c:v>
                </c:pt>
                <c:pt idx="36">
                  <c:v>12.55</c:v>
                </c:pt>
                <c:pt idx="37">
                  <c:v>13.55</c:v>
                </c:pt>
                <c:pt idx="38">
                  <c:v>13.55</c:v>
                </c:pt>
                <c:pt idx="39">
                  <c:v>13.55</c:v>
                </c:pt>
                <c:pt idx="40">
                  <c:v>14.55</c:v>
                </c:pt>
                <c:pt idx="41">
                  <c:v>14.55</c:v>
                </c:pt>
                <c:pt idx="42">
                  <c:v>14.55</c:v>
                </c:pt>
                <c:pt idx="43">
                  <c:v>15.55</c:v>
                </c:pt>
                <c:pt idx="44">
                  <c:v>15.55</c:v>
                </c:pt>
                <c:pt idx="45">
                  <c:v>15.55</c:v>
                </c:pt>
                <c:pt idx="46">
                  <c:v>16.55</c:v>
                </c:pt>
                <c:pt idx="47">
                  <c:v>16.55</c:v>
                </c:pt>
                <c:pt idx="48">
                  <c:v>16.55</c:v>
                </c:pt>
                <c:pt idx="49">
                  <c:v>17.55</c:v>
                </c:pt>
                <c:pt idx="50">
                  <c:v>17.55</c:v>
                </c:pt>
                <c:pt idx="51">
                  <c:v>17.55</c:v>
                </c:pt>
                <c:pt idx="52">
                  <c:v>18.55</c:v>
                </c:pt>
                <c:pt idx="53">
                  <c:v>18.55</c:v>
                </c:pt>
                <c:pt idx="54">
                  <c:v>18.55</c:v>
                </c:pt>
                <c:pt idx="55">
                  <c:v>19.55</c:v>
                </c:pt>
                <c:pt idx="56">
                  <c:v>19.55</c:v>
                </c:pt>
                <c:pt idx="57">
                  <c:v>19.55</c:v>
                </c:pt>
                <c:pt idx="58">
                  <c:v>20.55</c:v>
                </c:pt>
                <c:pt idx="59">
                  <c:v>20.55</c:v>
                </c:pt>
                <c:pt idx="60">
                  <c:v>20.55</c:v>
                </c:pt>
                <c:pt idx="61">
                  <c:v>21.55</c:v>
                </c:pt>
                <c:pt idx="62">
                  <c:v>21.55</c:v>
                </c:pt>
                <c:pt idx="63">
                  <c:v>21.55</c:v>
                </c:pt>
                <c:pt idx="64">
                  <c:v>22.55</c:v>
                </c:pt>
                <c:pt idx="65">
                  <c:v>22.55</c:v>
                </c:pt>
                <c:pt idx="66">
                  <c:v>22.55</c:v>
                </c:pt>
                <c:pt idx="67">
                  <c:v>23.55</c:v>
                </c:pt>
                <c:pt idx="68">
                  <c:v>23.55</c:v>
                </c:pt>
                <c:pt idx="69">
                  <c:v>23.55</c:v>
                </c:pt>
                <c:pt idx="70">
                  <c:v>24.55</c:v>
                </c:pt>
                <c:pt idx="71">
                  <c:v>24.55</c:v>
                </c:pt>
                <c:pt idx="72">
                  <c:v>24.55</c:v>
                </c:pt>
                <c:pt idx="73">
                  <c:v>25.55</c:v>
                </c:pt>
                <c:pt idx="74">
                  <c:v>25.55</c:v>
                </c:pt>
                <c:pt idx="75">
                  <c:v>25.55</c:v>
                </c:pt>
                <c:pt idx="76">
                  <c:v>26.55</c:v>
                </c:pt>
                <c:pt idx="77">
                  <c:v>26.55</c:v>
                </c:pt>
                <c:pt idx="78">
                  <c:v>26.55</c:v>
                </c:pt>
                <c:pt idx="79">
                  <c:v>27.55</c:v>
                </c:pt>
                <c:pt idx="80">
                  <c:v>27.55</c:v>
                </c:pt>
                <c:pt idx="81">
                  <c:v>27.55</c:v>
                </c:pt>
              </c:numCache>
            </c:numRef>
          </c:yVal>
          <c:smooth val="0"/>
        </c:ser>
        <c:ser>
          <c:idx val="1"/>
          <c:order val="1"/>
          <c:tx>
            <c:v>Nose of Car 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'CarA Accelerates'!$A$7:$A$88</c:f>
              <c:numCache>
                <c:ptCount val="82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3.9166666666666665</c:v>
                </c:pt>
                <c:pt idx="10">
                  <c:v>3.9166666666666665</c:v>
                </c:pt>
                <c:pt idx="11">
                  <c:v>3.9166666666666665</c:v>
                </c:pt>
                <c:pt idx="12">
                  <c:v>4.833333333333333</c:v>
                </c:pt>
                <c:pt idx="13">
                  <c:v>4.833333333333333</c:v>
                </c:pt>
                <c:pt idx="14">
                  <c:v>4.833333333333333</c:v>
                </c:pt>
                <c:pt idx="15">
                  <c:v>5.333333333333333</c:v>
                </c:pt>
                <c:pt idx="16">
                  <c:v>5.333333333333333</c:v>
                </c:pt>
                <c:pt idx="17">
                  <c:v>5.333333333333333</c:v>
                </c:pt>
                <c:pt idx="18">
                  <c:v>5.833333333333333</c:v>
                </c:pt>
                <c:pt idx="19">
                  <c:v>5.833333333333333</c:v>
                </c:pt>
                <c:pt idx="20">
                  <c:v>5.833333333333333</c:v>
                </c:pt>
                <c:pt idx="21">
                  <c:v>6.166666666666666</c:v>
                </c:pt>
                <c:pt idx="22">
                  <c:v>6.166666666666666</c:v>
                </c:pt>
                <c:pt idx="23">
                  <c:v>6.166666666666666</c:v>
                </c:pt>
                <c:pt idx="24">
                  <c:v>6.499999999999999</c:v>
                </c:pt>
                <c:pt idx="25">
                  <c:v>6.499999999999999</c:v>
                </c:pt>
                <c:pt idx="26">
                  <c:v>6.499999999999999</c:v>
                </c:pt>
                <c:pt idx="27">
                  <c:v>6.749999999999999</c:v>
                </c:pt>
                <c:pt idx="28">
                  <c:v>6.749999999999999</c:v>
                </c:pt>
                <c:pt idx="29">
                  <c:v>6.749999999999999</c:v>
                </c:pt>
                <c:pt idx="30">
                  <c:v>6.999999999999999</c:v>
                </c:pt>
                <c:pt idx="31">
                  <c:v>6.999999999999999</c:v>
                </c:pt>
                <c:pt idx="32">
                  <c:v>6.999999999999999</c:v>
                </c:pt>
                <c:pt idx="33">
                  <c:v>7.249999999999999</c:v>
                </c:pt>
                <c:pt idx="34">
                  <c:v>7.249999999999999</c:v>
                </c:pt>
                <c:pt idx="35">
                  <c:v>7.249999999999999</c:v>
                </c:pt>
                <c:pt idx="36">
                  <c:v>7.499999999999999</c:v>
                </c:pt>
                <c:pt idx="37">
                  <c:v>7.499999999999999</c:v>
                </c:pt>
                <c:pt idx="38">
                  <c:v>7.499999999999999</c:v>
                </c:pt>
                <c:pt idx="39">
                  <c:v>7.749999999999999</c:v>
                </c:pt>
                <c:pt idx="40">
                  <c:v>7.749999999999999</c:v>
                </c:pt>
                <c:pt idx="41">
                  <c:v>7.749999999999999</c:v>
                </c:pt>
                <c:pt idx="42">
                  <c:v>7.999999999999999</c:v>
                </c:pt>
                <c:pt idx="43">
                  <c:v>7.999999999999999</c:v>
                </c:pt>
                <c:pt idx="44">
                  <c:v>7.999999999999999</c:v>
                </c:pt>
                <c:pt idx="45">
                  <c:v>8.25</c:v>
                </c:pt>
                <c:pt idx="46">
                  <c:v>8.25</c:v>
                </c:pt>
                <c:pt idx="47">
                  <c:v>8.25</c:v>
                </c:pt>
                <c:pt idx="48">
                  <c:v>8.5</c:v>
                </c:pt>
                <c:pt idx="49">
                  <c:v>8.5</c:v>
                </c:pt>
                <c:pt idx="50">
                  <c:v>8.5</c:v>
                </c:pt>
                <c:pt idx="51">
                  <c:v>8.75</c:v>
                </c:pt>
                <c:pt idx="52">
                  <c:v>8.75</c:v>
                </c:pt>
                <c:pt idx="53">
                  <c:v>8.75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9.25</c:v>
                </c:pt>
                <c:pt idx="58">
                  <c:v>9.25</c:v>
                </c:pt>
                <c:pt idx="59">
                  <c:v>9.25</c:v>
                </c:pt>
                <c:pt idx="60">
                  <c:v>9.5</c:v>
                </c:pt>
                <c:pt idx="61">
                  <c:v>9.5</c:v>
                </c:pt>
                <c:pt idx="62">
                  <c:v>9.5</c:v>
                </c:pt>
                <c:pt idx="63">
                  <c:v>9.75</c:v>
                </c:pt>
                <c:pt idx="64">
                  <c:v>9.75</c:v>
                </c:pt>
                <c:pt idx="65">
                  <c:v>9.75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10.25</c:v>
                </c:pt>
                <c:pt idx="70">
                  <c:v>10.25</c:v>
                </c:pt>
                <c:pt idx="71">
                  <c:v>10.25</c:v>
                </c:pt>
                <c:pt idx="72">
                  <c:v>10.5</c:v>
                </c:pt>
                <c:pt idx="73">
                  <c:v>10.5</c:v>
                </c:pt>
                <c:pt idx="74">
                  <c:v>10.5</c:v>
                </c:pt>
                <c:pt idx="75">
                  <c:v>10.75</c:v>
                </c:pt>
                <c:pt idx="76">
                  <c:v>10.75</c:v>
                </c:pt>
                <c:pt idx="77">
                  <c:v>10.75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11.25</c:v>
                </c:pt>
              </c:numCache>
            </c:numRef>
          </c:xVal>
          <c:yVal>
            <c:numRef>
              <c:f>'CarA Accelerates'!$C$7:$C$88</c:f>
              <c:numCache>
                <c:ptCount val="82"/>
                <c:pt idx="0">
                  <c:v>3.45</c:v>
                </c:pt>
                <c:pt idx="1">
                  <c:v>3.45</c:v>
                </c:pt>
                <c:pt idx="2">
                  <c:v>4.45</c:v>
                </c:pt>
                <c:pt idx="3">
                  <c:v>4.45</c:v>
                </c:pt>
                <c:pt idx="4">
                  <c:v>4.45</c:v>
                </c:pt>
                <c:pt idx="5">
                  <c:v>5.45</c:v>
                </c:pt>
                <c:pt idx="6">
                  <c:v>5.45</c:v>
                </c:pt>
                <c:pt idx="7">
                  <c:v>5.45</c:v>
                </c:pt>
                <c:pt idx="8">
                  <c:v>6.45</c:v>
                </c:pt>
                <c:pt idx="9">
                  <c:v>6.45</c:v>
                </c:pt>
                <c:pt idx="10">
                  <c:v>6.45</c:v>
                </c:pt>
                <c:pt idx="11">
                  <c:v>7.45</c:v>
                </c:pt>
                <c:pt idx="12">
                  <c:v>7.45</c:v>
                </c:pt>
                <c:pt idx="13">
                  <c:v>7.45</c:v>
                </c:pt>
                <c:pt idx="14">
                  <c:v>8.45</c:v>
                </c:pt>
                <c:pt idx="15">
                  <c:v>8.45</c:v>
                </c:pt>
                <c:pt idx="16">
                  <c:v>8.45</c:v>
                </c:pt>
                <c:pt idx="17">
                  <c:v>9.45</c:v>
                </c:pt>
                <c:pt idx="18">
                  <c:v>9.45</c:v>
                </c:pt>
                <c:pt idx="19">
                  <c:v>9.45</c:v>
                </c:pt>
                <c:pt idx="20">
                  <c:v>10.45</c:v>
                </c:pt>
                <c:pt idx="21">
                  <c:v>10.45</c:v>
                </c:pt>
                <c:pt idx="22">
                  <c:v>10.45</c:v>
                </c:pt>
                <c:pt idx="23">
                  <c:v>11.45</c:v>
                </c:pt>
                <c:pt idx="24">
                  <c:v>11.45</c:v>
                </c:pt>
                <c:pt idx="25">
                  <c:v>11.45</c:v>
                </c:pt>
                <c:pt idx="26">
                  <c:v>12.45</c:v>
                </c:pt>
                <c:pt idx="27">
                  <c:v>12.45</c:v>
                </c:pt>
                <c:pt idx="28">
                  <c:v>12.45</c:v>
                </c:pt>
                <c:pt idx="29">
                  <c:v>13.45</c:v>
                </c:pt>
                <c:pt idx="30">
                  <c:v>13.45</c:v>
                </c:pt>
                <c:pt idx="31">
                  <c:v>13.45</c:v>
                </c:pt>
                <c:pt idx="32">
                  <c:v>14.45</c:v>
                </c:pt>
                <c:pt idx="33">
                  <c:v>14.45</c:v>
                </c:pt>
                <c:pt idx="34">
                  <c:v>14.45</c:v>
                </c:pt>
                <c:pt idx="35">
                  <c:v>15.45</c:v>
                </c:pt>
                <c:pt idx="36">
                  <c:v>15.45</c:v>
                </c:pt>
                <c:pt idx="37">
                  <c:v>15.45</c:v>
                </c:pt>
                <c:pt idx="38">
                  <c:v>16.45</c:v>
                </c:pt>
                <c:pt idx="39">
                  <c:v>16.45</c:v>
                </c:pt>
                <c:pt idx="40">
                  <c:v>16.45</c:v>
                </c:pt>
                <c:pt idx="41">
                  <c:v>17.45</c:v>
                </c:pt>
                <c:pt idx="42">
                  <c:v>17.45</c:v>
                </c:pt>
                <c:pt idx="43">
                  <c:v>17.45</c:v>
                </c:pt>
                <c:pt idx="44">
                  <c:v>18.45</c:v>
                </c:pt>
                <c:pt idx="45">
                  <c:v>18.45</c:v>
                </c:pt>
                <c:pt idx="46">
                  <c:v>18.45</c:v>
                </c:pt>
                <c:pt idx="47">
                  <c:v>19.45</c:v>
                </c:pt>
                <c:pt idx="48">
                  <c:v>19.45</c:v>
                </c:pt>
                <c:pt idx="49">
                  <c:v>19.45</c:v>
                </c:pt>
                <c:pt idx="50">
                  <c:v>20.45</c:v>
                </c:pt>
                <c:pt idx="51">
                  <c:v>20.45</c:v>
                </c:pt>
                <c:pt idx="52">
                  <c:v>20.45</c:v>
                </c:pt>
                <c:pt idx="53">
                  <c:v>21.45</c:v>
                </c:pt>
                <c:pt idx="54">
                  <c:v>21.45</c:v>
                </c:pt>
                <c:pt idx="55">
                  <c:v>21.45</c:v>
                </c:pt>
                <c:pt idx="56">
                  <c:v>22.45</c:v>
                </c:pt>
                <c:pt idx="57">
                  <c:v>22.45</c:v>
                </c:pt>
                <c:pt idx="58">
                  <c:v>22.45</c:v>
                </c:pt>
                <c:pt idx="59">
                  <c:v>23.45</c:v>
                </c:pt>
                <c:pt idx="60">
                  <c:v>23.45</c:v>
                </c:pt>
                <c:pt idx="61">
                  <c:v>23.45</c:v>
                </c:pt>
                <c:pt idx="62">
                  <c:v>24.45</c:v>
                </c:pt>
                <c:pt idx="63">
                  <c:v>24.45</c:v>
                </c:pt>
                <c:pt idx="64">
                  <c:v>24.45</c:v>
                </c:pt>
                <c:pt idx="65">
                  <c:v>25.45</c:v>
                </c:pt>
                <c:pt idx="66">
                  <c:v>25.45</c:v>
                </c:pt>
                <c:pt idx="67">
                  <c:v>25.45</c:v>
                </c:pt>
                <c:pt idx="68">
                  <c:v>26.45</c:v>
                </c:pt>
                <c:pt idx="69">
                  <c:v>26.45</c:v>
                </c:pt>
                <c:pt idx="70">
                  <c:v>26.45</c:v>
                </c:pt>
                <c:pt idx="71">
                  <c:v>27.45</c:v>
                </c:pt>
                <c:pt idx="72">
                  <c:v>27.45</c:v>
                </c:pt>
                <c:pt idx="73">
                  <c:v>27.45</c:v>
                </c:pt>
                <c:pt idx="74">
                  <c:v>28.45</c:v>
                </c:pt>
                <c:pt idx="75">
                  <c:v>28.45</c:v>
                </c:pt>
                <c:pt idx="76">
                  <c:v>28.45</c:v>
                </c:pt>
                <c:pt idx="77">
                  <c:v>29.45</c:v>
                </c:pt>
                <c:pt idx="78">
                  <c:v>29.45</c:v>
                </c:pt>
                <c:pt idx="79">
                  <c:v>29.45</c:v>
                </c:pt>
                <c:pt idx="80">
                  <c:v>30.45</c:v>
                </c:pt>
                <c:pt idx="81">
                  <c:v>30.45</c:v>
                </c:pt>
              </c:numCache>
            </c:numRef>
          </c:yVal>
          <c:smooth val="0"/>
        </c:ser>
        <c:ser>
          <c:idx val="2"/>
          <c:order val="2"/>
          <c:tx>
            <c:v>Tail of Car B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'CarB Accelerates'!$A$7:$A$52</c:f>
              <c:numCache>
                <c:ptCount val="46"/>
                <c:pt idx="0">
                  <c:v>-1</c:v>
                </c:pt>
                <c:pt idx="1">
                  <c:v>3</c:v>
                </c:pt>
                <c:pt idx="2">
                  <c:v>3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6.916666666666667</c:v>
                </c:pt>
                <c:pt idx="10">
                  <c:v>6.916666666666667</c:v>
                </c:pt>
                <c:pt idx="11">
                  <c:v>6.916666666666667</c:v>
                </c:pt>
                <c:pt idx="12">
                  <c:v>7.833333333333334</c:v>
                </c:pt>
                <c:pt idx="13">
                  <c:v>7.833333333333334</c:v>
                </c:pt>
                <c:pt idx="14">
                  <c:v>7.833333333333334</c:v>
                </c:pt>
                <c:pt idx="15">
                  <c:v>8.333333333333334</c:v>
                </c:pt>
                <c:pt idx="16">
                  <c:v>8.333333333333334</c:v>
                </c:pt>
                <c:pt idx="17">
                  <c:v>8.333333333333334</c:v>
                </c:pt>
                <c:pt idx="18">
                  <c:v>8.833333333333334</c:v>
                </c:pt>
                <c:pt idx="19">
                  <c:v>8.833333333333334</c:v>
                </c:pt>
                <c:pt idx="20">
                  <c:v>8.833333333333334</c:v>
                </c:pt>
                <c:pt idx="21">
                  <c:v>9.166666666666668</c:v>
                </c:pt>
                <c:pt idx="22">
                  <c:v>9.166666666666668</c:v>
                </c:pt>
                <c:pt idx="23">
                  <c:v>9.166666666666668</c:v>
                </c:pt>
                <c:pt idx="24">
                  <c:v>9.500000000000002</c:v>
                </c:pt>
                <c:pt idx="25">
                  <c:v>9.500000000000002</c:v>
                </c:pt>
                <c:pt idx="26">
                  <c:v>9.500000000000002</c:v>
                </c:pt>
                <c:pt idx="27">
                  <c:v>9.750000000000002</c:v>
                </c:pt>
                <c:pt idx="28">
                  <c:v>9.750000000000002</c:v>
                </c:pt>
                <c:pt idx="29">
                  <c:v>9.750000000000002</c:v>
                </c:pt>
                <c:pt idx="30">
                  <c:v>10.000000000000002</c:v>
                </c:pt>
                <c:pt idx="31">
                  <c:v>10.000000000000002</c:v>
                </c:pt>
                <c:pt idx="32">
                  <c:v>10.000000000000002</c:v>
                </c:pt>
                <c:pt idx="33">
                  <c:v>10.250000000000002</c:v>
                </c:pt>
                <c:pt idx="34">
                  <c:v>10.250000000000002</c:v>
                </c:pt>
                <c:pt idx="35">
                  <c:v>10.250000000000002</c:v>
                </c:pt>
                <c:pt idx="36">
                  <c:v>10.500000000000002</c:v>
                </c:pt>
                <c:pt idx="37">
                  <c:v>10.500000000000002</c:v>
                </c:pt>
                <c:pt idx="38">
                  <c:v>10.500000000000002</c:v>
                </c:pt>
                <c:pt idx="39">
                  <c:v>10.750000000000002</c:v>
                </c:pt>
                <c:pt idx="40">
                  <c:v>10.750000000000002</c:v>
                </c:pt>
                <c:pt idx="41">
                  <c:v>10.750000000000002</c:v>
                </c:pt>
                <c:pt idx="42">
                  <c:v>11.000000000000002</c:v>
                </c:pt>
                <c:pt idx="43">
                  <c:v>11.000000000000002</c:v>
                </c:pt>
                <c:pt idx="44">
                  <c:v>11.000000000000002</c:v>
                </c:pt>
                <c:pt idx="45">
                  <c:v>11.250000000000002</c:v>
                </c:pt>
              </c:numCache>
            </c:numRef>
          </c:xVal>
          <c:yVal>
            <c:numRef>
              <c:f>'CarB Accelerates'!$B$7:$B$52</c:f>
              <c:numCache>
                <c:ptCount val="46"/>
                <c:pt idx="0">
                  <c:v>-0.45</c:v>
                </c:pt>
                <c:pt idx="1">
                  <c:v>-0.45</c:v>
                </c:pt>
                <c:pt idx="2">
                  <c:v>-0.45</c:v>
                </c:pt>
                <c:pt idx="3">
                  <c:v>-0.45</c:v>
                </c:pt>
                <c:pt idx="4">
                  <c:v>0.55</c:v>
                </c:pt>
                <c:pt idx="5">
                  <c:v>0.55</c:v>
                </c:pt>
                <c:pt idx="6">
                  <c:v>0.55</c:v>
                </c:pt>
                <c:pt idx="7">
                  <c:v>1.55</c:v>
                </c:pt>
                <c:pt idx="8">
                  <c:v>1.55</c:v>
                </c:pt>
                <c:pt idx="9">
                  <c:v>1.55</c:v>
                </c:pt>
                <c:pt idx="10">
                  <c:v>2.55</c:v>
                </c:pt>
                <c:pt idx="11">
                  <c:v>2.55</c:v>
                </c:pt>
                <c:pt idx="12">
                  <c:v>2.55</c:v>
                </c:pt>
                <c:pt idx="13">
                  <c:v>3.55</c:v>
                </c:pt>
                <c:pt idx="14">
                  <c:v>3.55</c:v>
                </c:pt>
                <c:pt idx="15">
                  <c:v>3.55</c:v>
                </c:pt>
                <c:pt idx="16">
                  <c:v>4.55</c:v>
                </c:pt>
                <c:pt idx="17">
                  <c:v>4.55</c:v>
                </c:pt>
                <c:pt idx="18">
                  <c:v>4.55</c:v>
                </c:pt>
                <c:pt idx="19">
                  <c:v>5.55</c:v>
                </c:pt>
                <c:pt idx="20">
                  <c:v>5.55</c:v>
                </c:pt>
                <c:pt idx="21">
                  <c:v>5.55</c:v>
                </c:pt>
                <c:pt idx="22">
                  <c:v>6.55</c:v>
                </c:pt>
                <c:pt idx="23">
                  <c:v>6.55</c:v>
                </c:pt>
                <c:pt idx="24">
                  <c:v>6.55</c:v>
                </c:pt>
                <c:pt idx="25">
                  <c:v>7.55</c:v>
                </c:pt>
                <c:pt idx="26">
                  <c:v>7.55</c:v>
                </c:pt>
                <c:pt idx="27">
                  <c:v>7.55</c:v>
                </c:pt>
                <c:pt idx="28">
                  <c:v>8.55</c:v>
                </c:pt>
                <c:pt idx="29">
                  <c:v>8.55</c:v>
                </c:pt>
                <c:pt idx="30">
                  <c:v>8.55</c:v>
                </c:pt>
                <c:pt idx="31">
                  <c:v>9.55</c:v>
                </c:pt>
                <c:pt idx="32">
                  <c:v>9.55</c:v>
                </c:pt>
                <c:pt idx="33">
                  <c:v>9.55</c:v>
                </c:pt>
                <c:pt idx="34">
                  <c:v>10.55</c:v>
                </c:pt>
                <c:pt idx="35">
                  <c:v>10.55</c:v>
                </c:pt>
                <c:pt idx="36">
                  <c:v>10.55</c:v>
                </c:pt>
                <c:pt idx="37">
                  <c:v>11.55</c:v>
                </c:pt>
                <c:pt idx="38">
                  <c:v>11.55</c:v>
                </c:pt>
                <c:pt idx="39">
                  <c:v>11.55</c:v>
                </c:pt>
                <c:pt idx="40">
                  <c:v>12.55</c:v>
                </c:pt>
                <c:pt idx="41">
                  <c:v>12.55</c:v>
                </c:pt>
                <c:pt idx="42">
                  <c:v>12.55</c:v>
                </c:pt>
                <c:pt idx="43">
                  <c:v>13.55</c:v>
                </c:pt>
                <c:pt idx="44">
                  <c:v>13.55</c:v>
                </c:pt>
                <c:pt idx="45">
                  <c:v>13.55</c:v>
                </c:pt>
              </c:numCache>
            </c:numRef>
          </c:yVal>
          <c:smooth val="0"/>
        </c:ser>
        <c:ser>
          <c:idx val="3"/>
          <c:order val="3"/>
          <c:tx>
            <c:v>Nose of Car B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'CarB Accelerates'!$A$7:$A$52</c:f>
              <c:numCache>
                <c:ptCount val="46"/>
                <c:pt idx="0">
                  <c:v>-1</c:v>
                </c:pt>
                <c:pt idx="1">
                  <c:v>3</c:v>
                </c:pt>
                <c:pt idx="2">
                  <c:v>3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6.916666666666667</c:v>
                </c:pt>
                <c:pt idx="10">
                  <c:v>6.916666666666667</c:v>
                </c:pt>
                <c:pt idx="11">
                  <c:v>6.916666666666667</c:v>
                </c:pt>
                <c:pt idx="12">
                  <c:v>7.833333333333334</c:v>
                </c:pt>
                <c:pt idx="13">
                  <c:v>7.833333333333334</c:v>
                </c:pt>
                <c:pt idx="14">
                  <c:v>7.833333333333334</c:v>
                </c:pt>
                <c:pt idx="15">
                  <c:v>8.333333333333334</c:v>
                </c:pt>
                <c:pt idx="16">
                  <c:v>8.333333333333334</c:v>
                </c:pt>
                <c:pt idx="17">
                  <c:v>8.333333333333334</c:v>
                </c:pt>
                <c:pt idx="18">
                  <c:v>8.833333333333334</c:v>
                </c:pt>
                <c:pt idx="19">
                  <c:v>8.833333333333334</c:v>
                </c:pt>
                <c:pt idx="20">
                  <c:v>8.833333333333334</c:v>
                </c:pt>
                <c:pt idx="21">
                  <c:v>9.166666666666668</c:v>
                </c:pt>
                <c:pt idx="22">
                  <c:v>9.166666666666668</c:v>
                </c:pt>
                <c:pt idx="23">
                  <c:v>9.166666666666668</c:v>
                </c:pt>
                <c:pt idx="24">
                  <c:v>9.500000000000002</c:v>
                </c:pt>
                <c:pt idx="25">
                  <c:v>9.500000000000002</c:v>
                </c:pt>
                <c:pt idx="26">
                  <c:v>9.500000000000002</c:v>
                </c:pt>
                <c:pt idx="27">
                  <c:v>9.750000000000002</c:v>
                </c:pt>
                <c:pt idx="28">
                  <c:v>9.750000000000002</c:v>
                </c:pt>
                <c:pt idx="29">
                  <c:v>9.750000000000002</c:v>
                </c:pt>
                <c:pt idx="30">
                  <c:v>10.000000000000002</c:v>
                </c:pt>
                <c:pt idx="31">
                  <c:v>10.000000000000002</c:v>
                </c:pt>
                <c:pt idx="32">
                  <c:v>10.000000000000002</c:v>
                </c:pt>
                <c:pt idx="33">
                  <c:v>10.250000000000002</c:v>
                </c:pt>
                <c:pt idx="34">
                  <c:v>10.250000000000002</c:v>
                </c:pt>
                <c:pt idx="35">
                  <c:v>10.250000000000002</c:v>
                </c:pt>
                <c:pt idx="36">
                  <c:v>10.500000000000002</c:v>
                </c:pt>
                <c:pt idx="37">
                  <c:v>10.500000000000002</c:v>
                </c:pt>
                <c:pt idx="38">
                  <c:v>10.500000000000002</c:v>
                </c:pt>
                <c:pt idx="39">
                  <c:v>10.750000000000002</c:v>
                </c:pt>
                <c:pt idx="40">
                  <c:v>10.750000000000002</c:v>
                </c:pt>
                <c:pt idx="41">
                  <c:v>10.750000000000002</c:v>
                </c:pt>
                <c:pt idx="42">
                  <c:v>11.000000000000002</c:v>
                </c:pt>
                <c:pt idx="43">
                  <c:v>11.000000000000002</c:v>
                </c:pt>
                <c:pt idx="44">
                  <c:v>11.000000000000002</c:v>
                </c:pt>
                <c:pt idx="45">
                  <c:v>11.250000000000002</c:v>
                </c:pt>
              </c:numCache>
            </c:numRef>
          </c:xVal>
          <c:yVal>
            <c:numRef>
              <c:f>'CarB Accelerates'!$C$7:$C$52</c:f>
              <c:numCache>
                <c:ptCount val="46"/>
                <c:pt idx="0">
                  <c:v>1.45</c:v>
                </c:pt>
                <c:pt idx="1">
                  <c:v>1.45</c:v>
                </c:pt>
                <c:pt idx="2">
                  <c:v>2.45</c:v>
                </c:pt>
                <c:pt idx="3">
                  <c:v>2.45</c:v>
                </c:pt>
                <c:pt idx="4">
                  <c:v>2.45</c:v>
                </c:pt>
                <c:pt idx="5">
                  <c:v>3.45</c:v>
                </c:pt>
                <c:pt idx="6">
                  <c:v>3.45</c:v>
                </c:pt>
                <c:pt idx="7">
                  <c:v>3.45</c:v>
                </c:pt>
                <c:pt idx="8">
                  <c:v>4.45</c:v>
                </c:pt>
                <c:pt idx="9">
                  <c:v>4.45</c:v>
                </c:pt>
                <c:pt idx="10">
                  <c:v>4.45</c:v>
                </c:pt>
                <c:pt idx="11">
                  <c:v>5.45</c:v>
                </c:pt>
                <c:pt idx="12">
                  <c:v>5.45</c:v>
                </c:pt>
                <c:pt idx="13">
                  <c:v>5.45</c:v>
                </c:pt>
                <c:pt idx="14">
                  <c:v>6.45</c:v>
                </c:pt>
                <c:pt idx="15">
                  <c:v>6.45</c:v>
                </c:pt>
                <c:pt idx="16">
                  <c:v>6.45</c:v>
                </c:pt>
                <c:pt idx="17">
                  <c:v>7.45</c:v>
                </c:pt>
                <c:pt idx="18">
                  <c:v>7.45</c:v>
                </c:pt>
                <c:pt idx="19">
                  <c:v>7.45</c:v>
                </c:pt>
                <c:pt idx="20">
                  <c:v>8.45</c:v>
                </c:pt>
                <c:pt idx="21">
                  <c:v>8.45</c:v>
                </c:pt>
                <c:pt idx="22">
                  <c:v>8.45</c:v>
                </c:pt>
                <c:pt idx="23">
                  <c:v>9.45</c:v>
                </c:pt>
                <c:pt idx="24">
                  <c:v>9.45</c:v>
                </c:pt>
                <c:pt idx="25">
                  <c:v>9.45</c:v>
                </c:pt>
                <c:pt idx="26">
                  <c:v>10.45</c:v>
                </c:pt>
                <c:pt idx="27">
                  <c:v>10.45</c:v>
                </c:pt>
                <c:pt idx="28">
                  <c:v>10.45</c:v>
                </c:pt>
                <c:pt idx="29">
                  <c:v>11.45</c:v>
                </c:pt>
                <c:pt idx="30">
                  <c:v>11.45</c:v>
                </c:pt>
                <c:pt idx="31">
                  <c:v>11.45</c:v>
                </c:pt>
                <c:pt idx="32">
                  <c:v>12.45</c:v>
                </c:pt>
                <c:pt idx="33">
                  <c:v>12.45</c:v>
                </c:pt>
                <c:pt idx="34">
                  <c:v>12.45</c:v>
                </c:pt>
                <c:pt idx="35">
                  <c:v>13.45</c:v>
                </c:pt>
                <c:pt idx="36">
                  <c:v>13.45</c:v>
                </c:pt>
                <c:pt idx="37">
                  <c:v>13.45</c:v>
                </c:pt>
                <c:pt idx="38">
                  <c:v>14.45</c:v>
                </c:pt>
                <c:pt idx="39">
                  <c:v>14.45</c:v>
                </c:pt>
                <c:pt idx="40">
                  <c:v>14.45</c:v>
                </c:pt>
                <c:pt idx="41">
                  <c:v>15.45</c:v>
                </c:pt>
                <c:pt idx="42">
                  <c:v>15.45</c:v>
                </c:pt>
                <c:pt idx="43">
                  <c:v>15.45</c:v>
                </c:pt>
                <c:pt idx="44">
                  <c:v>16.45</c:v>
                </c:pt>
                <c:pt idx="45">
                  <c:v>16.45</c:v>
                </c:pt>
              </c:numCache>
            </c:numRef>
          </c:yVal>
          <c:smooth val="0"/>
        </c:ser>
        <c:axId val="49230092"/>
        <c:axId val="40417645"/>
      </c:scatterChart>
      <c:valAx>
        <c:axId val="49230092"/>
        <c:scaling>
          <c:orientation val="minMax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crossAx val="40417645"/>
        <c:crossesAt val="-0.55"/>
        <c:crossBetween val="midCat"/>
        <c:dispUnits/>
        <c:majorUnit val="1"/>
      </c:valAx>
      <c:valAx>
        <c:axId val="40417645"/>
        <c:scaling>
          <c:orientation val="minMax"/>
          <c:max val="30.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CELL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FFFF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crossAx val="49230092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Figure 2: Stopping from different speeds (1 second reaction time)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Tail of Car 5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'Stop from Speed 5'!$A$7:$A$88</c:f>
              <c:numCache>
                <c:ptCount val="82"/>
                <c:pt idx="0">
                  <c:v>-1</c:v>
                </c:pt>
                <c:pt idx="1">
                  <c:v>-0.5</c:v>
                </c:pt>
                <c:pt idx="2">
                  <c:v>-0.5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</c:numCache>
            </c:numRef>
          </c:xVal>
          <c:yVal>
            <c:numRef>
              <c:f>'Stop from Speed 5'!$B$7:$B$88</c:f>
              <c:numCache>
                <c:ptCount val="82"/>
                <c:pt idx="0">
                  <c:v>19.55</c:v>
                </c:pt>
                <c:pt idx="1">
                  <c:v>20.55</c:v>
                </c:pt>
                <c:pt idx="2">
                  <c:v>20.55</c:v>
                </c:pt>
                <c:pt idx="3">
                  <c:v>20.55</c:v>
                </c:pt>
                <c:pt idx="4">
                  <c:v>21.55</c:v>
                </c:pt>
                <c:pt idx="5">
                  <c:v>21.55</c:v>
                </c:pt>
                <c:pt idx="6">
                  <c:v>21.55</c:v>
                </c:pt>
                <c:pt idx="7">
                  <c:v>22.55</c:v>
                </c:pt>
                <c:pt idx="8">
                  <c:v>22.55</c:v>
                </c:pt>
                <c:pt idx="9">
                  <c:v>22.55</c:v>
                </c:pt>
                <c:pt idx="10">
                  <c:v>23.55</c:v>
                </c:pt>
                <c:pt idx="11">
                  <c:v>23.55</c:v>
                </c:pt>
                <c:pt idx="12">
                  <c:v>23.55</c:v>
                </c:pt>
                <c:pt idx="13">
                  <c:v>24.55</c:v>
                </c:pt>
                <c:pt idx="14">
                  <c:v>24.55</c:v>
                </c:pt>
                <c:pt idx="15">
                  <c:v>24.55</c:v>
                </c:pt>
                <c:pt idx="16">
                  <c:v>25.55</c:v>
                </c:pt>
                <c:pt idx="17">
                  <c:v>25.55</c:v>
                </c:pt>
                <c:pt idx="18">
                  <c:v>25.55</c:v>
                </c:pt>
                <c:pt idx="19">
                  <c:v>26.55</c:v>
                </c:pt>
                <c:pt idx="20">
                  <c:v>26.55</c:v>
                </c:pt>
                <c:pt idx="21">
                  <c:v>26.55</c:v>
                </c:pt>
                <c:pt idx="22">
                  <c:v>27.55</c:v>
                </c:pt>
                <c:pt idx="23">
                  <c:v>27.55</c:v>
                </c:pt>
                <c:pt idx="24">
                  <c:v>27.55</c:v>
                </c:pt>
                <c:pt idx="25">
                  <c:v>28.55</c:v>
                </c:pt>
                <c:pt idx="26">
                  <c:v>28.55</c:v>
                </c:pt>
                <c:pt idx="27">
                  <c:v>28.55</c:v>
                </c:pt>
                <c:pt idx="28">
                  <c:v>29.55</c:v>
                </c:pt>
                <c:pt idx="29">
                  <c:v>29.55</c:v>
                </c:pt>
                <c:pt idx="30">
                  <c:v>29.55</c:v>
                </c:pt>
                <c:pt idx="31">
                  <c:v>30.55</c:v>
                </c:pt>
                <c:pt idx="32">
                  <c:v>30.55</c:v>
                </c:pt>
                <c:pt idx="33">
                  <c:v>30.55</c:v>
                </c:pt>
                <c:pt idx="34">
                  <c:v>30.55</c:v>
                </c:pt>
                <c:pt idx="35">
                  <c:v>30.55</c:v>
                </c:pt>
                <c:pt idx="36">
                  <c:v>30.55</c:v>
                </c:pt>
                <c:pt idx="37">
                  <c:v>30.55</c:v>
                </c:pt>
                <c:pt idx="38">
                  <c:v>30.55</c:v>
                </c:pt>
                <c:pt idx="39">
                  <c:v>30.55</c:v>
                </c:pt>
                <c:pt idx="40">
                  <c:v>30.55</c:v>
                </c:pt>
                <c:pt idx="41">
                  <c:v>30.55</c:v>
                </c:pt>
              </c:numCache>
            </c:numRef>
          </c:yVal>
          <c:smooth val="0"/>
        </c:ser>
        <c:ser>
          <c:idx val="2"/>
          <c:order val="1"/>
          <c:tx>
            <c:v>Tail of Car 4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'Stop from Speed 4'!$A$7:$A$48</c:f>
              <c:numCache>
                <c:ptCount val="42"/>
                <c:pt idx="0">
                  <c:v>-1</c:v>
                </c:pt>
                <c:pt idx="1">
                  <c:v>-0.6666666666666666</c:v>
                </c:pt>
                <c:pt idx="2">
                  <c:v>-0.6666666666666666</c:v>
                </c:pt>
                <c:pt idx="3">
                  <c:v>-0.3333333333333333</c:v>
                </c:pt>
                <c:pt idx="4">
                  <c:v>-0.3333333333333333</c:v>
                </c:pt>
                <c:pt idx="5">
                  <c:v>-0.3333333333333333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0.3333333333333333</c:v>
                </c:pt>
                <c:pt idx="10">
                  <c:v>0.3333333333333333</c:v>
                </c:pt>
                <c:pt idx="11">
                  <c:v>0.3333333333333333</c:v>
                </c:pt>
                <c:pt idx="12">
                  <c:v>0.6666666666666666</c:v>
                </c:pt>
                <c:pt idx="13">
                  <c:v>0.6666666666666666</c:v>
                </c:pt>
                <c:pt idx="14">
                  <c:v>0.6666666666666666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1.3333333333333333</c:v>
                </c:pt>
                <c:pt idx="19">
                  <c:v>1.3333333333333333</c:v>
                </c:pt>
                <c:pt idx="20">
                  <c:v>1.3333333333333333</c:v>
                </c:pt>
                <c:pt idx="21">
                  <c:v>2.25</c:v>
                </c:pt>
                <c:pt idx="22">
                  <c:v>2.25</c:v>
                </c:pt>
                <c:pt idx="23">
                  <c:v>2.25</c:v>
                </c:pt>
                <c:pt idx="24">
                  <c:v>3.1666666666666665</c:v>
                </c:pt>
                <c:pt idx="25">
                  <c:v>3.1666666666666665</c:v>
                </c:pt>
                <c:pt idx="26">
                  <c:v>3.1666666666666665</c:v>
                </c:pt>
                <c:pt idx="27">
                  <c:v>4.166666666666666</c:v>
                </c:pt>
                <c:pt idx="28">
                  <c:v>4.166666666666666</c:v>
                </c:pt>
                <c:pt idx="29">
                  <c:v>4.166666666666666</c:v>
                </c:pt>
                <c:pt idx="30">
                  <c:v>5.166666666666666</c:v>
                </c:pt>
                <c:pt idx="31">
                  <c:v>5.166666666666666</c:v>
                </c:pt>
                <c:pt idx="32">
                  <c:v>5.166666666666666</c:v>
                </c:pt>
                <c:pt idx="33">
                  <c:v>6.166666666666666</c:v>
                </c:pt>
                <c:pt idx="34">
                  <c:v>6.166666666666666</c:v>
                </c:pt>
                <c:pt idx="35">
                  <c:v>6.166666666666666</c:v>
                </c:pt>
                <c:pt idx="36">
                  <c:v>7.166666666666666</c:v>
                </c:pt>
                <c:pt idx="37">
                  <c:v>7.166666666666666</c:v>
                </c:pt>
                <c:pt idx="38">
                  <c:v>7.166666666666666</c:v>
                </c:pt>
                <c:pt idx="39">
                  <c:v>8.166666666666666</c:v>
                </c:pt>
                <c:pt idx="40">
                  <c:v>8.166666666666666</c:v>
                </c:pt>
                <c:pt idx="41">
                  <c:v>8.166666666666666</c:v>
                </c:pt>
              </c:numCache>
            </c:numRef>
          </c:xVal>
          <c:yVal>
            <c:numRef>
              <c:f>'Stop from Speed 4'!$B$7:$B$48</c:f>
              <c:numCache>
                <c:ptCount val="42"/>
                <c:pt idx="0">
                  <c:v>14.55</c:v>
                </c:pt>
                <c:pt idx="1">
                  <c:v>15.55</c:v>
                </c:pt>
                <c:pt idx="2">
                  <c:v>15.55</c:v>
                </c:pt>
                <c:pt idx="3">
                  <c:v>15.55</c:v>
                </c:pt>
                <c:pt idx="4">
                  <c:v>16.55</c:v>
                </c:pt>
                <c:pt idx="5">
                  <c:v>16.55</c:v>
                </c:pt>
                <c:pt idx="6">
                  <c:v>16.55</c:v>
                </c:pt>
                <c:pt idx="7">
                  <c:v>17.55</c:v>
                </c:pt>
                <c:pt idx="8">
                  <c:v>17.55</c:v>
                </c:pt>
                <c:pt idx="9">
                  <c:v>17.55</c:v>
                </c:pt>
                <c:pt idx="10">
                  <c:v>18.55</c:v>
                </c:pt>
                <c:pt idx="11">
                  <c:v>18.55</c:v>
                </c:pt>
                <c:pt idx="12">
                  <c:v>18.55</c:v>
                </c:pt>
                <c:pt idx="13">
                  <c:v>19.55</c:v>
                </c:pt>
                <c:pt idx="14">
                  <c:v>19.55</c:v>
                </c:pt>
                <c:pt idx="15">
                  <c:v>19.55</c:v>
                </c:pt>
                <c:pt idx="16">
                  <c:v>20.55</c:v>
                </c:pt>
                <c:pt idx="17">
                  <c:v>20.55</c:v>
                </c:pt>
                <c:pt idx="18">
                  <c:v>20.55</c:v>
                </c:pt>
                <c:pt idx="19">
                  <c:v>21.55</c:v>
                </c:pt>
                <c:pt idx="20">
                  <c:v>21.55</c:v>
                </c:pt>
                <c:pt idx="21">
                  <c:v>21.55</c:v>
                </c:pt>
                <c:pt idx="22">
                  <c:v>22.55</c:v>
                </c:pt>
                <c:pt idx="23">
                  <c:v>22.55</c:v>
                </c:pt>
                <c:pt idx="24">
                  <c:v>22.55</c:v>
                </c:pt>
                <c:pt idx="25">
                  <c:v>23.55</c:v>
                </c:pt>
                <c:pt idx="26">
                  <c:v>23.55</c:v>
                </c:pt>
                <c:pt idx="27">
                  <c:v>23.55</c:v>
                </c:pt>
                <c:pt idx="28">
                  <c:v>23.55</c:v>
                </c:pt>
                <c:pt idx="29">
                  <c:v>23.55</c:v>
                </c:pt>
                <c:pt idx="30">
                  <c:v>23.55</c:v>
                </c:pt>
                <c:pt idx="31">
                  <c:v>23.55</c:v>
                </c:pt>
                <c:pt idx="32">
                  <c:v>23.55</c:v>
                </c:pt>
                <c:pt idx="33">
                  <c:v>23.55</c:v>
                </c:pt>
                <c:pt idx="34">
                  <c:v>23.55</c:v>
                </c:pt>
                <c:pt idx="35">
                  <c:v>23.55</c:v>
                </c:pt>
                <c:pt idx="36">
                  <c:v>23.55</c:v>
                </c:pt>
                <c:pt idx="37">
                  <c:v>23.55</c:v>
                </c:pt>
                <c:pt idx="38">
                  <c:v>23.55</c:v>
                </c:pt>
                <c:pt idx="39">
                  <c:v>23.55</c:v>
                </c:pt>
                <c:pt idx="40">
                  <c:v>23.55</c:v>
                </c:pt>
                <c:pt idx="41">
                  <c:v>23.55</c:v>
                </c:pt>
              </c:numCache>
            </c:numRef>
          </c:yVal>
          <c:smooth val="0"/>
        </c:ser>
        <c:ser>
          <c:idx val="4"/>
          <c:order val="2"/>
          <c:tx>
            <c:v>Tail of Car 3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'Stop from Speed 3'!$A$7:$A$48</c:f>
              <c:numCache>
                <c:ptCount val="4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</c:numCache>
            </c:numRef>
          </c:xVal>
          <c:yVal>
            <c:numRef>
              <c:f>'Stop from Speed 3'!$B$7:$B$48</c:f>
              <c:numCache>
                <c:ptCount val="42"/>
                <c:pt idx="0">
                  <c:v>9.55</c:v>
                </c:pt>
                <c:pt idx="1">
                  <c:v>10.55</c:v>
                </c:pt>
                <c:pt idx="2">
                  <c:v>10.55</c:v>
                </c:pt>
                <c:pt idx="3">
                  <c:v>10.55</c:v>
                </c:pt>
                <c:pt idx="4">
                  <c:v>11.55</c:v>
                </c:pt>
                <c:pt idx="5">
                  <c:v>11.55</c:v>
                </c:pt>
                <c:pt idx="6">
                  <c:v>11.55</c:v>
                </c:pt>
                <c:pt idx="7">
                  <c:v>12.55</c:v>
                </c:pt>
                <c:pt idx="8">
                  <c:v>12.55</c:v>
                </c:pt>
                <c:pt idx="9">
                  <c:v>12.55</c:v>
                </c:pt>
                <c:pt idx="10">
                  <c:v>13.55</c:v>
                </c:pt>
                <c:pt idx="11">
                  <c:v>13.55</c:v>
                </c:pt>
                <c:pt idx="12">
                  <c:v>13.55</c:v>
                </c:pt>
                <c:pt idx="13">
                  <c:v>14.55</c:v>
                </c:pt>
                <c:pt idx="14">
                  <c:v>14.55</c:v>
                </c:pt>
                <c:pt idx="15">
                  <c:v>14.55</c:v>
                </c:pt>
                <c:pt idx="16">
                  <c:v>15.55</c:v>
                </c:pt>
                <c:pt idx="17">
                  <c:v>15.55</c:v>
                </c:pt>
                <c:pt idx="18">
                  <c:v>15.55</c:v>
                </c:pt>
                <c:pt idx="19">
                  <c:v>16.55</c:v>
                </c:pt>
                <c:pt idx="20">
                  <c:v>16.55</c:v>
                </c:pt>
                <c:pt idx="21">
                  <c:v>16.55</c:v>
                </c:pt>
                <c:pt idx="22">
                  <c:v>16.55</c:v>
                </c:pt>
                <c:pt idx="23">
                  <c:v>16.55</c:v>
                </c:pt>
                <c:pt idx="24">
                  <c:v>16.55</c:v>
                </c:pt>
                <c:pt idx="25">
                  <c:v>16.55</c:v>
                </c:pt>
                <c:pt idx="26">
                  <c:v>16.55</c:v>
                </c:pt>
                <c:pt idx="27">
                  <c:v>16.55</c:v>
                </c:pt>
                <c:pt idx="28">
                  <c:v>16.55</c:v>
                </c:pt>
                <c:pt idx="29">
                  <c:v>16.55</c:v>
                </c:pt>
                <c:pt idx="30">
                  <c:v>16.55</c:v>
                </c:pt>
                <c:pt idx="31">
                  <c:v>16.55</c:v>
                </c:pt>
                <c:pt idx="32">
                  <c:v>16.55</c:v>
                </c:pt>
                <c:pt idx="33">
                  <c:v>16.55</c:v>
                </c:pt>
                <c:pt idx="34">
                  <c:v>16.55</c:v>
                </c:pt>
                <c:pt idx="35">
                  <c:v>16.55</c:v>
                </c:pt>
                <c:pt idx="36">
                  <c:v>16.55</c:v>
                </c:pt>
                <c:pt idx="37">
                  <c:v>16.55</c:v>
                </c:pt>
                <c:pt idx="38">
                  <c:v>16.55</c:v>
                </c:pt>
                <c:pt idx="39">
                  <c:v>16.55</c:v>
                </c:pt>
                <c:pt idx="40">
                  <c:v>16.55</c:v>
                </c:pt>
                <c:pt idx="41">
                  <c:v>16.55</c:v>
                </c:pt>
              </c:numCache>
            </c:numRef>
          </c:yVal>
          <c:smooth val="0"/>
        </c:ser>
        <c:ser>
          <c:idx val="6"/>
          <c:order val="3"/>
          <c:tx>
            <c:v>Tail of Car 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'Stop from Speed 2'!$A$7:$A$48</c:f>
              <c:numCache>
                <c:ptCount val="42"/>
                <c:pt idx="0">
                  <c:v>-1</c:v>
                </c:pt>
                <c:pt idx="1">
                  <c:v>-0.9166666666666666</c:v>
                </c:pt>
                <c:pt idx="2">
                  <c:v>-0.9166666666666666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0.9166666666666666</c:v>
                </c:pt>
                <c:pt idx="7">
                  <c:v>0.9166666666666666</c:v>
                </c:pt>
                <c:pt idx="8">
                  <c:v>0.9166666666666666</c:v>
                </c:pt>
                <c:pt idx="9">
                  <c:v>1.8333333333333333</c:v>
                </c:pt>
                <c:pt idx="10">
                  <c:v>1.8333333333333333</c:v>
                </c:pt>
                <c:pt idx="11">
                  <c:v>1.8333333333333333</c:v>
                </c:pt>
                <c:pt idx="12">
                  <c:v>2.75</c:v>
                </c:pt>
                <c:pt idx="13">
                  <c:v>2.75</c:v>
                </c:pt>
                <c:pt idx="14">
                  <c:v>2.75</c:v>
                </c:pt>
                <c:pt idx="15">
                  <c:v>3.75</c:v>
                </c:pt>
                <c:pt idx="16">
                  <c:v>3.75</c:v>
                </c:pt>
                <c:pt idx="17">
                  <c:v>3.75</c:v>
                </c:pt>
                <c:pt idx="18">
                  <c:v>4.75</c:v>
                </c:pt>
                <c:pt idx="19">
                  <c:v>4.75</c:v>
                </c:pt>
                <c:pt idx="20">
                  <c:v>4.75</c:v>
                </c:pt>
                <c:pt idx="21">
                  <c:v>5.75</c:v>
                </c:pt>
                <c:pt idx="22">
                  <c:v>5.75</c:v>
                </c:pt>
                <c:pt idx="23">
                  <c:v>5.75</c:v>
                </c:pt>
                <c:pt idx="24">
                  <c:v>6.75</c:v>
                </c:pt>
                <c:pt idx="25">
                  <c:v>6.75</c:v>
                </c:pt>
                <c:pt idx="26">
                  <c:v>6.75</c:v>
                </c:pt>
                <c:pt idx="27">
                  <c:v>7.75</c:v>
                </c:pt>
                <c:pt idx="28">
                  <c:v>7.75</c:v>
                </c:pt>
                <c:pt idx="29">
                  <c:v>7.75</c:v>
                </c:pt>
                <c:pt idx="30">
                  <c:v>8.75</c:v>
                </c:pt>
                <c:pt idx="31">
                  <c:v>8.75</c:v>
                </c:pt>
                <c:pt idx="32">
                  <c:v>8.75</c:v>
                </c:pt>
                <c:pt idx="33">
                  <c:v>9.75</c:v>
                </c:pt>
                <c:pt idx="34">
                  <c:v>9.75</c:v>
                </c:pt>
                <c:pt idx="35">
                  <c:v>9.75</c:v>
                </c:pt>
                <c:pt idx="36">
                  <c:v>10.75</c:v>
                </c:pt>
                <c:pt idx="37">
                  <c:v>10.75</c:v>
                </c:pt>
                <c:pt idx="38">
                  <c:v>10.75</c:v>
                </c:pt>
                <c:pt idx="39">
                  <c:v>11.75</c:v>
                </c:pt>
                <c:pt idx="40">
                  <c:v>11.75</c:v>
                </c:pt>
                <c:pt idx="41">
                  <c:v>11.75</c:v>
                </c:pt>
              </c:numCache>
            </c:numRef>
          </c:xVal>
          <c:yVal>
            <c:numRef>
              <c:f>'Stop from Speed 2'!$B$7:$B$48</c:f>
              <c:numCache>
                <c:ptCount val="42"/>
                <c:pt idx="0">
                  <c:v>4.55</c:v>
                </c:pt>
                <c:pt idx="1">
                  <c:v>5.55</c:v>
                </c:pt>
                <c:pt idx="2">
                  <c:v>5.55</c:v>
                </c:pt>
                <c:pt idx="3">
                  <c:v>5.55</c:v>
                </c:pt>
                <c:pt idx="4">
                  <c:v>6.55</c:v>
                </c:pt>
                <c:pt idx="5">
                  <c:v>6.55</c:v>
                </c:pt>
                <c:pt idx="6">
                  <c:v>6.55</c:v>
                </c:pt>
                <c:pt idx="7">
                  <c:v>7.55</c:v>
                </c:pt>
                <c:pt idx="8">
                  <c:v>7.55</c:v>
                </c:pt>
                <c:pt idx="9">
                  <c:v>7.55</c:v>
                </c:pt>
                <c:pt idx="10">
                  <c:v>8.55</c:v>
                </c:pt>
                <c:pt idx="11">
                  <c:v>8.55</c:v>
                </c:pt>
                <c:pt idx="12">
                  <c:v>8.55</c:v>
                </c:pt>
                <c:pt idx="13">
                  <c:v>9.55</c:v>
                </c:pt>
                <c:pt idx="14">
                  <c:v>9.55</c:v>
                </c:pt>
                <c:pt idx="15">
                  <c:v>9.55</c:v>
                </c:pt>
                <c:pt idx="16">
                  <c:v>9.55</c:v>
                </c:pt>
                <c:pt idx="17">
                  <c:v>9.55</c:v>
                </c:pt>
                <c:pt idx="18">
                  <c:v>9.55</c:v>
                </c:pt>
                <c:pt idx="19">
                  <c:v>9.55</c:v>
                </c:pt>
                <c:pt idx="20">
                  <c:v>9.55</c:v>
                </c:pt>
                <c:pt idx="21">
                  <c:v>9.55</c:v>
                </c:pt>
                <c:pt idx="22">
                  <c:v>9.55</c:v>
                </c:pt>
                <c:pt idx="23">
                  <c:v>9.55</c:v>
                </c:pt>
                <c:pt idx="24">
                  <c:v>9.55</c:v>
                </c:pt>
                <c:pt idx="25">
                  <c:v>9.55</c:v>
                </c:pt>
                <c:pt idx="26">
                  <c:v>9.55</c:v>
                </c:pt>
                <c:pt idx="27">
                  <c:v>9.55</c:v>
                </c:pt>
                <c:pt idx="28">
                  <c:v>9.55</c:v>
                </c:pt>
                <c:pt idx="29">
                  <c:v>9.55</c:v>
                </c:pt>
                <c:pt idx="30">
                  <c:v>9.55</c:v>
                </c:pt>
                <c:pt idx="31">
                  <c:v>9.55</c:v>
                </c:pt>
                <c:pt idx="32">
                  <c:v>9.55</c:v>
                </c:pt>
                <c:pt idx="33">
                  <c:v>9.55</c:v>
                </c:pt>
                <c:pt idx="34">
                  <c:v>9.55</c:v>
                </c:pt>
                <c:pt idx="35">
                  <c:v>9.55</c:v>
                </c:pt>
                <c:pt idx="36">
                  <c:v>9.55</c:v>
                </c:pt>
                <c:pt idx="37">
                  <c:v>9.55</c:v>
                </c:pt>
                <c:pt idx="38">
                  <c:v>9.55</c:v>
                </c:pt>
                <c:pt idx="39">
                  <c:v>9.55</c:v>
                </c:pt>
                <c:pt idx="40">
                  <c:v>9.55</c:v>
                </c:pt>
                <c:pt idx="41">
                  <c:v>9.55</c:v>
                </c:pt>
              </c:numCache>
            </c:numRef>
          </c:yVal>
          <c:smooth val="0"/>
        </c:ser>
        <c:ser>
          <c:idx val="8"/>
          <c:order val="4"/>
          <c:tx>
            <c:v>Tail of Car 1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'Stop from Speed 1'!$A$7:$A$48</c:f>
              <c:numCache>
                <c:ptCount val="42"/>
                <c:pt idx="0">
                  <c:v>-4</c:v>
                </c:pt>
                <c:pt idx="1">
                  <c:v>-3</c:v>
                </c:pt>
                <c:pt idx="2">
                  <c:v>-3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</c:numCache>
            </c:numRef>
          </c:xVal>
          <c:yVal>
            <c:numRef>
              <c:f>'Stop from Speed 1'!$B$7:$B$48</c:f>
              <c:numCache>
                <c:ptCount val="42"/>
                <c:pt idx="0">
                  <c:v>-0.455</c:v>
                </c:pt>
                <c:pt idx="1">
                  <c:v>0.5449999999999999</c:v>
                </c:pt>
                <c:pt idx="2">
                  <c:v>0.5449999999999999</c:v>
                </c:pt>
                <c:pt idx="3">
                  <c:v>0.5449999999999999</c:v>
                </c:pt>
                <c:pt idx="4">
                  <c:v>1.545</c:v>
                </c:pt>
                <c:pt idx="5">
                  <c:v>1.545</c:v>
                </c:pt>
                <c:pt idx="6">
                  <c:v>1.545</c:v>
                </c:pt>
                <c:pt idx="7">
                  <c:v>2.545</c:v>
                </c:pt>
                <c:pt idx="8">
                  <c:v>2.545</c:v>
                </c:pt>
                <c:pt idx="9">
                  <c:v>2.545</c:v>
                </c:pt>
                <c:pt idx="10">
                  <c:v>3.545</c:v>
                </c:pt>
                <c:pt idx="11">
                  <c:v>3.545</c:v>
                </c:pt>
                <c:pt idx="12">
                  <c:v>3.545</c:v>
                </c:pt>
                <c:pt idx="13">
                  <c:v>4.545</c:v>
                </c:pt>
                <c:pt idx="14">
                  <c:v>4.545</c:v>
                </c:pt>
                <c:pt idx="15">
                  <c:v>4.545</c:v>
                </c:pt>
                <c:pt idx="16">
                  <c:v>4.545</c:v>
                </c:pt>
                <c:pt idx="17">
                  <c:v>4.545</c:v>
                </c:pt>
                <c:pt idx="18">
                  <c:v>4.545</c:v>
                </c:pt>
                <c:pt idx="19">
                  <c:v>4.545</c:v>
                </c:pt>
                <c:pt idx="20">
                  <c:v>4.545</c:v>
                </c:pt>
                <c:pt idx="21">
                  <c:v>4.545</c:v>
                </c:pt>
                <c:pt idx="22">
                  <c:v>4.545</c:v>
                </c:pt>
                <c:pt idx="23">
                  <c:v>4.545</c:v>
                </c:pt>
                <c:pt idx="24">
                  <c:v>4.545</c:v>
                </c:pt>
                <c:pt idx="25">
                  <c:v>4.545</c:v>
                </c:pt>
                <c:pt idx="26">
                  <c:v>4.545</c:v>
                </c:pt>
                <c:pt idx="27">
                  <c:v>4.545</c:v>
                </c:pt>
                <c:pt idx="28">
                  <c:v>4.545</c:v>
                </c:pt>
                <c:pt idx="29">
                  <c:v>4.545</c:v>
                </c:pt>
                <c:pt idx="30">
                  <c:v>4.545</c:v>
                </c:pt>
                <c:pt idx="31">
                  <c:v>4.545</c:v>
                </c:pt>
                <c:pt idx="32">
                  <c:v>4.545</c:v>
                </c:pt>
                <c:pt idx="33">
                  <c:v>4.545</c:v>
                </c:pt>
                <c:pt idx="34">
                  <c:v>4.545</c:v>
                </c:pt>
                <c:pt idx="35">
                  <c:v>4.545</c:v>
                </c:pt>
                <c:pt idx="36">
                  <c:v>4.545</c:v>
                </c:pt>
                <c:pt idx="37">
                  <c:v>4.545</c:v>
                </c:pt>
                <c:pt idx="38">
                  <c:v>4.545</c:v>
                </c:pt>
                <c:pt idx="39">
                  <c:v>4.545</c:v>
                </c:pt>
                <c:pt idx="40">
                  <c:v>4.545</c:v>
                </c:pt>
                <c:pt idx="41">
                  <c:v>4.545</c:v>
                </c:pt>
              </c:numCache>
            </c:numRef>
          </c:yVal>
          <c:smooth val="0"/>
        </c:ser>
        <c:ser>
          <c:idx val="1"/>
          <c:order val="5"/>
          <c:tx>
            <c:v>Nose of Car 5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'Stop from Speed 5'!$A$7:$A$88</c:f>
              <c:numCache>
                <c:ptCount val="82"/>
                <c:pt idx="0">
                  <c:v>-1</c:v>
                </c:pt>
                <c:pt idx="1">
                  <c:v>-0.5</c:v>
                </c:pt>
                <c:pt idx="2">
                  <c:v>-0.5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</c:numCache>
            </c:numRef>
          </c:xVal>
          <c:yVal>
            <c:numRef>
              <c:f>'Stop from Speed 5'!$C$7:$C$88</c:f>
              <c:numCache>
                <c:ptCount val="82"/>
                <c:pt idx="0">
                  <c:v>22.45</c:v>
                </c:pt>
                <c:pt idx="1">
                  <c:v>22.45</c:v>
                </c:pt>
                <c:pt idx="2">
                  <c:v>23.45</c:v>
                </c:pt>
                <c:pt idx="3">
                  <c:v>23.45</c:v>
                </c:pt>
                <c:pt idx="4">
                  <c:v>23.45</c:v>
                </c:pt>
                <c:pt idx="5">
                  <c:v>24.45</c:v>
                </c:pt>
                <c:pt idx="6">
                  <c:v>24.45</c:v>
                </c:pt>
                <c:pt idx="7">
                  <c:v>24.45</c:v>
                </c:pt>
                <c:pt idx="8">
                  <c:v>25.45</c:v>
                </c:pt>
                <c:pt idx="9">
                  <c:v>25.45</c:v>
                </c:pt>
                <c:pt idx="10">
                  <c:v>25.45</c:v>
                </c:pt>
                <c:pt idx="11">
                  <c:v>26.45</c:v>
                </c:pt>
                <c:pt idx="12">
                  <c:v>26.45</c:v>
                </c:pt>
                <c:pt idx="13">
                  <c:v>26.45</c:v>
                </c:pt>
                <c:pt idx="14">
                  <c:v>27.45</c:v>
                </c:pt>
                <c:pt idx="15">
                  <c:v>27.45</c:v>
                </c:pt>
                <c:pt idx="16">
                  <c:v>27.45</c:v>
                </c:pt>
                <c:pt idx="17">
                  <c:v>28.45</c:v>
                </c:pt>
                <c:pt idx="18">
                  <c:v>28.45</c:v>
                </c:pt>
                <c:pt idx="19">
                  <c:v>28.45</c:v>
                </c:pt>
                <c:pt idx="20">
                  <c:v>29.45</c:v>
                </c:pt>
                <c:pt idx="21">
                  <c:v>29.45</c:v>
                </c:pt>
                <c:pt idx="22">
                  <c:v>29.45</c:v>
                </c:pt>
                <c:pt idx="23">
                  <c:v>30.45</c:v>
                </c:pt>
                <c:pt idx="24">
                  <c:v>30.45</c:v>
                </c:pt>
                <c:pt idx="25">
                  <c:v>30.45</c:v>
                </c:pt>
                <c:pt idx="26">
                  <c:v>31.45</c:v>
                </c:pt>
                <c:pt idx="27">
                  <c:v>31.45</c:v>
                </c:pt>
                <c:pt idx="28">
                  <c:v>31.45</c:v>
                </c:pt>
                <c:pt idx="29">
                  <c:v>32.45</c:v>
                </c:pt>
                <c:pt idx="30">
                  <c:v>32.45</c:v>
                </c:pt>
                <c:pt idx="31">
                  <c:v>32.45</c:v>
                </c:pt>
                <c:pt idx="32">
                  <c:v>32.45</c:v>
                </c:pt>
                <c:pt idx="33">
                  <c:v>32.45</c:v>
                </c:pt>
                <c:pt idx="34">
                  <c:v>32.45</c:v>
                </c:pt>
                <c:pt idx="35">
                  <c:v>32.45</c:v>
                </c:pt>
                <c:pt idx="36">
                  <c:v>32.45</c:v>
                </c:pt>
                <c:pt idx="37">
                  <c:v>32.45</c:v>
                </c:pt>
                <c:pt idx="38">
                  <c:v>32.45</c:v>
                </c:pt>
                <c:pt idx="39">
                  <c:v>32.45</c:v>
                </c:pt>
                <c:pt idx="40">
                  <c:v>32.45</c:v>
                </c:pt>
                <c:pt idx="41">
                  <c:v>32.45</c:v>
                </c:pt>
              </c:numCache>
            </c:numRef>
          </c:yVal>
          <c:smooth val="0"/>
        </c:ser>
        <c:ser>
          <c:idx val="3"/>
          <c:order val="6"/>
          <c:tx>
            <c:v>Nose of Car 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'Stop from Speed 4'!$A$7:$A$48</c:f>
              <c:numCache>
                <c:ptCount val="42"/>
                <c:pt idx="0">
                  <c:v>-1</c:v>
                </c:pt>
                <c:pt idx="1">
                  <c:v>-0.6666666666666666</c:v>
                </c:pt>
                <c:pt idx="2">
                  <c:v>-0.6666666666666666</c:v>
                </c:pt>
                <c:pt idx="3">
                  <c:v>-0.3333333333333333</c:v>
                </c:pt>
                <c:pt idx="4">
                  <c:v>-0.3333333333333333</c:v>
                </c:pt>
                <c:pt idx="5">
                  <c:v>-0.3333333333333333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0.3333333333333333</c:v>
                </c:pt>
                <c:pt idx="10">
                  <c:v>0.3333333333333333</c:v>
                </c:pt>
                <c:pt idx="11">
                  <c:v>0.3333333333333333</c:v>
                </c:pt>
                <c:pt idx="12">
                  <c:v>0.6666666666666666</c:v>
                </c:pt>
                <c:pt idx="13">
                  <c:v>0.6666666666666666</c:v>
                </c:pt>
                <c:pt idx="14">
                  <c:v>0.6666666666666666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1.3333333333333333</c:v>
                </c:pt>
                <c:pt idx="19">
                  <c:v>1.3333333333333333</c:v>
                </c:pt>
                <c:pt idx="20">
                  <c:v>1.3333333333333333</c:v>
                </c:pt>
                <c:pt idx="21">
                  <c:v>2.25</c:v>
                </c:pt>
                <c:pt idx="22">
                  <c:v>2.25</c:v>
                </c:pt>
                <c:pt idx="23">
                  <c:v>2.25</c:v>
                </c:pt>
                <c:pt idx="24">
                  <c:v>3.1666666666666665</c:v>
                </c:pt>
                <c:pt idx="25">
                  <c:v>3.1666666666666665</c:v>
                </c:pt>
                <c:pt idx="26">
                  <c:v>3.1666666666666665</c:v>
                </c:pt>
                <c:pt idx="27">
                  <c:v>4.166666666666666</c:v>
                </c:pt>
                <c:pt idx="28">
                  <c:v>4.166666666666666</c:v>
                </c:pt>
                <c:pt idx="29">
                  <c:v>4.166666666666666</c:v>
                </c:pt>
                <c:pt idx="30">
                  <c:v>5.166666666666666</c:v>
                </c:pt>
                <c:pt idx="31">
                  <c:v>5.166666666666666</c:v>
                </c:pt>
                <c:pt idx="32">
                  <c:v>5.166666666666666</c:v>
                </c:pt>
                <c:pt idx="33">
                  <c:v>6.166666666666666</c:v>
                </c:pt>
                <c:pt idx="34">
                  <c:v>6.166666666666666</c:v>
                </c:pt>
                <c:pt idx="35">
                  <c:v>6.166666666666666</c:v>
                </c:pt>
                <c:pt idx="36">
                  <c:v>7.166666666666666</c:v>
                </c:pt>
                <c:pt idx="37">
                  <c:v>7.166666666666666</c:v>
                </c:pt>
                <c:pt idx="38">
                  <c:v>7.166666666666666</c:v>
                </c:pt>
                <c:pt idx="39">
                  <c:v>8.166666666666666</c:v>
                </c:pt>
                <c:pt idx="40">
                  <c:v>8.166666666666666</c:v>
                </c:pt>
                <c:pt idx="41">
                  <c:v>8.166666666666666</c:v>
                </c:pt>
              </c:numCache>
            </c:numRef>
          </c:xVal>
          <c:yVal>
            <c:numRef>
              <c:f>'Stop from Speed 4'!$C$7:$C$48</c:f>
              <c:numCache>
                <c:ptCount val="42"/>
                <c:pt idx="0">
                  <c:v>17.45</c:v>
                </c:pt>
                <c:pt idx="1">
                  <c:v>17.45</c:v>
                </c:pt>
                <c:pt idx="2">
                  <c:v>18.45</c:v>
                </c:pt>
                <c:pt idx="3">
                  <c:v>18.45</c:v>
                </c:pt>
                <c:pt idx="4">
                  <c:v>18.45</c:v>
                </c:pt>
                <c:pt idx="5">
                  <c:v>19.45</c:v>
                </c:pt>
                <c:pt idx="6">
                  <c:v>19.45</c:v>
                </c:pt>
                <c:pt idx="7">
                  <c:v>19.45</c:v>
                </c:pt>
                <c:pt idx="8">
                  <c:v>20.45</c:v>
                </c:pt>
                <c:pt idx="9">
                  <c:v>20.45</c:v>
                </c:pt>
                <c:pt idx="10">
                  <c:v>20.45</c:v>
                </c:pt>
                <c:pt idx="11">
                  <c:v>21.45</c:v>
                </c:pt>
                <c:pt idx="12">
                  <c:v>21.45</c:v>
                </c:pt>
                <c:pt idx="13">
                  <c:v>21.45</c:v>
                </c:pt>
                <c:pt idx="14">
                  <c:v>22.45</c:v>
                </c:pt>
                <c:pt idx="15">
                  <c:v>22.45</c:v>
                </c:pt>
                <c:pt idx="16">
                  <c:v>22.45</c:v>
                </c:pt>
                <c:pt idx="17">
                  <c:v>23.45</c:v>
                </c:pt>
                <c:pt idx="18">
                  <c:v>23.45</c:v>
                </c:pt>
                <c:pt idx="19">
                  <c:v>23.45</c:v>
                </c:pt>
                <c:pt idx="20">
                  <c:v>24.45</c:v>
                </c:pt>
                <c:pt idx="21">
                  <c:v>24.45</c:v>
                </c:pt>
                <c:pt idx="22">
                  <c:v>24.45</c:v>
                </c:pt>
                <c:pt idx="23">
                  <c:v>25.45</c:v>
                </c:pt>
                <c:pt idx="24">
                  <c:v>25.45</c:v>
                </c:pt>
                <c:pt idx="25">
                  <c:v>25.45</c:v>
                </c:pt>
                <c:pt idx="26">
                  <c:v>25.45</c:v>
                </c:pt>
                <c:pt idx="27">
                  <c:v>25.45</c:v>
                </c:pt>
                <c:pt idx="28">
                  <c:v>25.45</c:v>
                </c:pt>
                <c:pt idx="29">
                  <c:v>25.45</c:v>
                </c:pt>
                <c:pt idx="30">
                  <c:v>25.45</c:v>
                </c:pt>
                <c:pt idx="31">
                  <c:v>25.45</c:v>
                </c:pt>
                <c:pt idx="32">
                  <c:v>25.45</c:v>
                </c:pt>
                <c:pt idx="33">
                  <c:v>25.45</c:v>
                </c:pt>
                <c:pt idx="34">
                  <c:v>25.45</c:v>
                </c:pt>
                <c:pt idx="35">
                  <c:v>25.45</c:v>
                </c:pt>
                <c:pt idx="36">
                  <c:v>25.45</c:v>
                </c:pt>
                <c:pt idx="37">
                  <c:v>25.45</c:v>
                </c:pt>
                <c:pt idx="38">
                  <c:v>25.45</c:v>
                </c:pt>
                <c:pt idx="39">
                  <c:v>25.45</c:v>
                </c:pt>
                <c:pt idx="40">
                  <c:v>25.45</c:v>
                </c:pt>
                <c:pt idx="41">
                  <c:v>25.45</c:v>
                </c:pt>
              </c:numCache>
            </c:numRef>
          </c:yVal>
          <c:smooth val="0"/>
        </c:ser>
        <c:ser>
          <c:idx val="5"/>
          <c:order val="7"/>
          <c:tx>
            <c:v>Nose of Car 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'Stop from Speed 3'!$A$7:$A$48</c:f>
              <c:numCache>
                <c:ptCount val="4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</c:numCache>
            </c:numRef>
          </c:xVal>
          <c:yVal>
            <c:numRef>
              <c:f>'Stop from Speed 3'!$C$7:$C$48</c:f>
              <c:numCache>
                <c:ptCount val="42"/>
                <c:pt idx="0">
                  <c:v>12.45</c:v>
                </c:pt>
                <c:pt idx="1">
                  <c:v>12.45</c:v>
                </c:pt>
                <c:pt idx="2">
                  <c:v>13.45</c:v>
                </c:pt>
                <c:pt idx="3">
                  <c:v>13.45</c:v>
                </c:pt>
                <c:pt idx="4">
                  <c:v>13.45</c:v>
                </c:pt>
                <c:pt idx="5">
                  <c:v>14.45</c:v>
                </c:pt>
                <c:pt idx="6">
                  <c:v>14.45</c:v>
                </c:pt>
                <c:pt idx="7">
                  <c:v>14.45</c:v>
                </c:pt>
                <c:pt idx="8">
                  <c:v>15.45</c:v>
                </c:pt>
                <c:pt idx="9">
                  <c:v>15.45</c:v>
                </c:pt>
                <c:pt idx="10">
                  <c:v>15.45</c:v>
                </c:pt>
                <c:pt idx="11">
                  <c:v>16.45</c:v>
                </c:pt>
                <c:pt idx="12">
                  <c:v>16.45</c:v>
                </c:pt>
                <c:pt idx="13">
                  <c:v>16.45</c:v>
                </c:pt>
                <c:pt idx="14">
                  <c:v>17.45</c:v>
                </c:pt>
                <c:pt idx="15">
                  <c:v>17.45</c:v>
                </c:pt>
                <c:pt idx="16">
                  <c:v>17.45</c:v>
                </c:pt>
                <c:pt idx="17">
                  <c:v>18.45</c:v>
                </c:pt>
                <c:pt idx="18">
                  <c:v>18.45</c:v>
                </c:pt>
                <c:pt idx="19">
                  <c:v>18.45</c:v>
                </c:pt>
                <c:pt idx="20">
                  <c:v>18.45</c:v>
                </c:pt>
                <c:pt idx="21">
                  <c:v>18.45</c:v>
                </c:pt>
                <c:pt idx="22">
                  <c:v>18.45</c:v>
                </c:pt>
                <c:pt idx="23">
                  <c:v>18.45</c:v>
                </c:pt>
                <c:pt idx="24">
                  <c:v>18.45</c:v>
                </c:pt>
                <c:pt idx="25">
                  <c:v>18.45</c:v>
                </c:pt>
                <c:pt idx="26">
                  <c:v>18.45</c:v>
                </c:pt>
                <c:pt idx="27">
                  <c:v>18.45</c:v>
                </c:pt>
                <c:pt idx="28">
                  <c:v>18.45</c:v>
                </c:pt>
                <c:pt idx="29">
                  <c:v>18.45</c:v>
                </c:pt>
                <c:pt idx="30">
                  <c:v>18.45</c:v>
                </c:pt>
                <c:pt idx="31">
                  <c:v>18.45</c:v>
                </c:pt>
                <c:pt idx="32">
                  <c:v>18.45</c:v>
                </c:pt>
                <c:pt idx="33">
                  <c:v>18.45</c:v>
                </c:pt>
                <c:pt idx="34">
                  <c:v>18.45</c:v>
                </c:pt>
                <c:pt idx="35">
                  <c:v>18.45</c:v>
                </c:pt>
                <c:pt idx="36">
                  <c:v>18.45</c:v>
                </c:pt>
                <c:pt idx="37">
                  <c:v>18.45</c:v>
                </c:pt>
                <c:pt idx="38">
                  <c:v>18.45</c:v>
                </c:pt>
                <c:pt idx="39">
                  <c:v>18.45</c:v>
                </c:pt>
                <c:pt idx="40">
                  <c:v>18.45</c:v>
                </c:pt>
                <c:pt idx="41">
                  <c:v>18.45</c:v>
                </c:pt>
              </c:numCache>
            </c:numRef>
          </c:yVal>
          <c:smooth val="0"/>
        </c:ser>
        <c:ser>
          <c:idx val="7"/>
          <c:order val="8"/>
          <c:tx>
            <c:v>Nose of Car 2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'Stop from Speed 2'!$A$7:$A$48</c:f>
              <c:numCache>
                <c:ptCount val="42"/>
                <c:pt idx="0">
                  <c:v>-1</c:v>
                </c:pt>
                <c:pt idx="1">
                  <c:v>-0.9166666666666666</c:v>
                </c:pt>
                <c:pt idx="2">
                  <c:v>-0.9166666666666666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0.9166666666666666</c:v>
                </c:pt>
                <c:pt idx="7">
                  <c:v>0.9166666666666666</c:v>
                </c:pt>
                <c:pt idx="8">
                  <c:v>0.9166666666666666</c:v>
                </c:pt>
                <c:pt idx="9">
                  <c:v>1.8333333333333333</c:v>
                </c:pt>
                <c:pt idx="10">
                  <c:v>1.8333333333333333</c:v>
                </c:pt>
                <c:pt idx="11">
                  <c:v>1.8333333333333333</c:v>
                </c:pt>
                <c:pt idx="12">
                  <c:v>2.75</c:v>
                </c:pt>
                <c:pt idx="13">
                  <c:v>2.75</c:v>
                </c:pt>
                <c:pt idx="14">
                  <c:v>2.75</c:v>
                </c:pt>
                <c:pt idx="15">
                  <c:v>3.75</c:v>
                </c:pt>
                <c:pt idx="16">
                  <c:v>3.75</c:v>
                </c:pt>
                <c:pt idx="17">
                  <c:v>3.75</c:v>
                </c:pt>
                <c:pt idx="18">
                  <c:v>4.75</c:v>
                </c:pt>
                <c:pt idx="19">
                  <c:v>4.75</c:v>
                </c:pt>
                <c:pt idx="20">
                  <c:v>4.75</c:v>
                </c:pt>
                <c:pt idx="21">
                  <c:v>5.75</c:v>
                </c:pt>
                <c:pt idx="22">
                  <c:v>5.75</c:v>
                </c:pt>
                <c:pt idx="23">
                  <c:v>5.75</c:v>
                </c:pt>
                <c:pt idx="24">
                  <c:v>6.75</c:v>
                </c:pt>
                <c:pt idx="25">
                  <c:v>6.75</c:v>
                </c:pt>
                <c:pt idx="26">
                  <c:v>6.75</c:v>
                </c:pt>
                <c:pt idx="27">
                  <c:v>7.75</c:v>
                </c:pt>
                <c:pt idx="28">
                  <c:v>7.75</c:v>
                </c:pt>
                <c:pt idx="29">
                  <c:v>7.75</c:v>
                </c:pt>
                <c:pt idx="30">
                  <c:v>8.75</c:v>
                </c:pt>
                <c:pt idx="31">
                  <c:v>8.75</c:v>
                </c:pt>
                <c:pt idx="32">
                  <c:v>8.75</c:v>
                </c:pt>
                <c:pt idx="33">
                  <c:v>9.75</c:v>
                </c:pt>
                <c:pt idx="34">
                  <c:v>9.75</c:v>
                </c:pt>
                <c:pt idx="35">
                  <c:v>9.75</c:v>
                </c:pt>
                <c:pt idx="36">
                  <c:v>10.75</c:v>
                </c:pt>
                <c:pt idx="37">
                  <c:v>10.75</c:v>
                </c:pt>
                <c:pt idx="38">
                  <c:v>10.75</c:v>
                </c:pt>
                <c:pt idx="39">
                  <c:v>11.75</c:v>
                </c:pt>
                <c:pt idx="40">
                  <c:v>11.75</c:v>
                </c:pt>
                <c:pt idx="41">
                  <c:v>11.75</c:v>
                </c:pt>
              </c:numCache>
            </c:numRef>
          </c:xVal>
          <c:yVal>
            <c:numRef>
              <c:f>'Stop from Speed 2'!$C$7:$C$48</c:f>
              <c:numCache>
                <c:ptCount val="42"/>
                <c:pt idx="0">
                  <c:v>7.45</c:v>
                </c:pt>
                <c:pt idx="1">
                  <c:v>7.45</c:v>
                </c:pt>
                <c:pt idx="2">
                  <c:v>8.45</c:v>
                </c:pt>
                <c:pt idx="3">
                  <c:v>8.45</c:v>
                </c:pt>
                <c:pt idx="4">
                  <c:v>8.45</c:v>
                </c:pt>
                <c:pt idx="5">
                  <c:v>9.45</c:v>
                </c:pt>
                <c:pt idx="6">
                  <c:v>9.45</c:v>
                </c:pt>
                <c:pt idx="7">
                  <c:v>9.45</c:v>
                </c:pt>
                <c:pt idx="8">
                  <c:v>10.45</c:v>
                </c:pt>
                <c:pt idx="9">
                  <c:v>10.45</c:v>
                </c:pt>
                <c:pt idx="10">
                  <c:v>10.45</c:v>
                </c:pt>
                <c:pt idx="11">
                  <c:v>11.45</c:v>
                </c:pt>
                <c:pt idx="12">
                  <c:v>11.45</c:v>
                </c:pt>
                <c:pt idx="13">
                  <c:v>11.45</c:v>
                </c:pt>
                <c:pt idx="14">
                  <c:v>11.45</c:v>
                </c:pt>
                <c:pt idx="15">
                  <c:v>11.45</c:v>
                </c:pt>
                <c:pt idx="16">
                  <c:v>11.45</c:v>
                </c:pt>
                <c:pt idx="17">
                  <c:v>11.45</c:v>
                </c:pt>
                <c:pt idx="18">
                  <c:v>11.45</c:v>
                </c:pt>
                <c:pt idx="19">
                  <c:v>11.45</c:v>
                </c:pt>
                <c:pt idx="20">
                  <c:v>11.45</c:v>
                </c:pt>
                <c:pt idx="21">
                  <c:v>11.45</c:v>
                </c:pt>
                <c:pt idx="22">
                  <c:v>11.45</c:v>
                </c:pt>
                <c:pt idx="23">
                  <c:v>11.45</c:v>
                </c:pt>
                <c:pt idx="24">
                  <c:v>11.45</c:v>
                </c:pt>
                <c:pt idx="25">
                  <c:v>11.45</c:v>
                </c:pt>
                <c:pt idx="26">
                  <c:v>11.45</c:v>
                </c:pt>
                <c:pt idx="27">
                  <c:v>11.45</c:v>
                </c:pt>
                <c:pt idx="28">
                  <c:v>11.45</c:v>
                </c:pt>
                <c:pt idx="29">
                  <c:v>11.45</c:v>
                </c:pt>
                <c:pt idx="30">
                  <c:v>11.45</c:v>
                </c:pt>
                <c:pt idx="31">
                  <c:v>11.45</c:v>
                </c:pt>
                <c:pt idx="32">
                  <c:v>11.45</c:v>
                </c:pt>
                <c:pt idx="33">
                  <c:v>11.45</c:v>
                </c:pt>
                <c:pt idx="34">
                  <c:v>11.45</c:v>
                </c:pt>
                <c:pt idx="35">
                  <c:v>11.45</c:v>
                </c:pt>
                <c:pt idx="36">
                  <c:v>11.45</c:v>
                </c:pt>
                <c:pt idx="37">
                  <c:v>11.45</c:v>
                </c:pt>
                <c:pt idx="38">
                  <c:v>11.45</c:v>
                </c:pt>
                <c:pt idx="39">
                  <c:v>11.45</c:v>
                </c:pt>
                <c:pt idx="40">
                  <c:v>11.45</c:v>
                </c:pt>
                <c:pt idx="41">
                  <c:v>11.45</c:v>
                </c:pt>
              </c:numCache>
            </c:numRef>
          </c:yVal>
          <c:smooth val="0"/>
        </c:ser>
        <c:ser>
          <c:idx val="9"/>
          <c:order val="9"/>
          <c:tx>
            <c:v>Nose of Car 1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'Stop from Speed 1'!$A$7:$A$48</c:f>
              <c:numCache>
                <c:ptCount val="42"/>
                <c:pt idx="0">
                  <c:v>-4</c:v>
                </c:pt>
                <c:pt idx="1">
                  <c:v>-3</c:v>
                </c:pt>
                <c:pt idx="2">
                  <c:v>-3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</c:numCache>
            </c:numRef>
          </c:xVal>
          <c:yVal>
            <c:numRef>
              <c:f>'Stop from Speed 1'!$C$7:$C$48</c:f>
              <c:numCache>
                <c:ptCount val="42"/>
                <c:pt idx="0">
                  <c:v>2.45</c:v>
                </c:pt>
                <c:pt idx="1">
                  <c:v>2.45</c:v>
                </c:pt>
                <c:pt idx="2">
                  <c:v>3.45</c:v>
                </c:pt>
                <c:pt idx="3">
                  <c:v>3.45</c:v>
                </c:pt>
                <c:pt idx="4">
                  <c:v>3.45</c:v>
                </c:pt>
                <c:pt idx="5">
                  <c:v>4.45</c:v>
                </c:pt>
                <c:pt idx="6">
                  <c:v>4.45</c:v>
                </c:pt>
                <c:pt idx="7">
                  <c:v>4.45</c:v>
                </c:pt>
                <c:pt idx="8">
                  <c:v>5.45</c:v>
                </c:pt>
                <c:pt idx="9">
                  <c:v>5.45</c:v>
                </c:pt>
                <c:pt idx="10">
                  <c:v>5.45</c:v>
                </c:pt>
                <c:pt idx="11">
                  <c:v>6.45</c:v>
                </c:pt>
                <c:pt idx="12">
                  <c:v>6.45</c:v>
                </c:pt>
                <c:pt idx="13">
                  <c:v>6.45</c:v>
                </c:pt>
                <c:pt idx="14">
                  <c:v>6.45</c:v>
                </c:pt>
                <c:pt idx="15">
                  <c:v>6.45</c:v>
                </c:pt>
                <c:pt idx="16">
                  <c:v>6.45</c:v>
                </c:pt>
                <c:pt idx="17">
                  <c:v>6.45</c:v>
                </c:pt>
                <c:pt idx="18">
                  <c:v>6.45</c:v>
                </c:pt>
                <c:pt idx="19">
                  <c:v>6.45</c:v>
                </c:pt>
                <c:pt idx="20">
                  <c:v>6.45</c:v>
                </c:pt>
                <c:pt idx="21">
                  <c:v>6.45</c:v>
                </c:pt>
                <c:pt idx="22">
                  <c:v>6.45</c:v>
                </c:pt>
                <c:pt idx="23">
                  <c:v>6.45</c:v>
                </c:pt>
                <c:pt idx="24">
                  <c:v>6.45</c:v>
                </c:pt>
                <c:pt idx="25">
                  <c:v>6.45</c:v>
                </c:pt>
                <c:pt idx="26">
                  <c:v>6.45</c:v>
                </c:pt>
                <c:pt idx="27">
                  <c:v>6.45</c:v>
                </c:pt>
                <c:pt idx="28">
                  <c:v>6.45</c:v>
                </c:pt>
                <c:pt idx="29">
                  <c:v>6.45</c:v>
                </c:pt>
                <c:pt idx="30">
                  <c:v>6.45</c:v>
                </c:pt>
                <c:pt idx="31">
                  <c:v>6.45</c:v>
                </c:pt>
                <c:pt idx="32">
                  <c:v>6.45</c:v>
                </c:pt>
                <c:pt idx="33">
                  <c:v>6.45</c:v>
                </c:pt>
                <c:pt idx="34">
                  <c:v>6.45</c:v>
                </c:pt>
                <c:pt idx="35">
                  <c:v>6.45</c:v>
                </c:pt>
                <c:pt idx="36">
                  <c:v>6.45</c:v>
                </c:pt>
                <c:pt idx="37">
                  <c:v>6.45</c:v>
                </c:pt>
                <c:pt idx="38">
                  <c:v>6.45</c:v>
                </c:pt>
                <c:pt idx="39">
                  <c:v>6.45</c:v>
                </c:pt>
                <c:pt idx="40">
                  <c:v>6.45</c:v>
                </c:pt>
                <c:pt idx="41">
                  <c:v>6.45</c:v>
                </c:pt>
              </c:numCache>
            </c:numRef>
          </c:yVal>
          <c:smooth val="0"/>
        </c:ser>
        <c:axId val="28214486"/>
        <c:axId val="52603783"/>
      </c:scatterChart>
      <c:valAx>
        <c:axId val="28214486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crossAx val="52603783"/>
        <c:crossesAt val="-0.55"/>
        <c:crossBetween val="midCat"/>
        <c:dispUnits/>
        <c:majorUnit val="1"/>
      </c:valAx>
      <c:valAx>
        <c:axId val="52603783"/>
        <c:scaling>
          <c:orientation val="minMax"/>
          <c:max val="35.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CELL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FFFF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crossAx val="28214486"/>
        <c:crossesAt val="1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2">
      <selection activeCell="E3" sqref="E3"/>
    </sheetView>
  </sheetViews>
  <sheetFormatPr defaultColWidth="11.00390625" defaultRowHeight="12.75"/>
  <sheetData>
    <row r="2" spans="1:7" ht="12.75">
      <c r="A2">
        <v>11</v>
      </c>
      <c r="B2" t="s">
        <v>0</v>
      </c>
      <c r="E2" t="s">
        <v>14</v>
      </c>
      <c r="G2">
        <v>1</v>
      </c>
    </row>
    <row r="3" spans="1:2" ht="12.75">
      <c r="A3">
        <v>2</v>
      </c>
      <c r="B3" t="s">
        <v>1</v>
      </c>
    </row>
    <row r="5" spans="1:5" s="1" customFormat="1" ht="24">
      <c r="A5" s="1" t="s">
        <v>2</v>
      </c>
      <c r="B5" s="1" t="s">
        <v>5</v>
      </c>
      <c r="C5" s="1" t="s">
        <v>3</v>
      </c>
      <c r="E5" s="1" t="s">
        <v>4</v>
      </c>
    </row>
    <row r="6" s="1" customFormat="1" ht="12.75"/>
    <row r="7" spans="1:5" ht="12.75">
      <c r="A7">
        <v>0</v>
      </c>
      <c r="C7">
        <v>0</v>
      </c>
      <c r="E7">
        <v>1</v>
      </c>
    </row>
    <row r="8" spans="1:5" ht="12.75">
      <c r="A8">
        <v>1</v>
      </c>
      <c r="B8">
        <v>3</v>
      </c>
      <c r="C8">
        <f>($A$2*$A$3/$B8)*60/88</f>
        <v>5</v>
      </c>
      <c r="E8">
        <v>1</v>
      </c>
    </row>
    <row r="9" spans="1:5" ht="12.75">
      <c r="A9">
        <v>2</v>
      </c>
      <c r="B9">
        <f>11/6</f>
        <v>1.8333333333333333</v>
      </c>
      <c r="C9">
        <f>($A$2*$A$3/$B9)*60/88</f>
        <v>8.181818181818182</v>
      </c>
      <c r="E9">
        <v>2</v>
      </c>
    </row>
    <row r="10" spans="1:5" ht="12.75">
      <c r="A10">
        <v>3</v>
      </c>
      <c r="B10">
        <f>1</f>
        <v>1</v>
      </c>
      <c r="C10">
        <f>($A$2*$A$3/$B10)*60/88</f>
        <v>15</v>
      </c>
      <c r="E10">
        <v>2</v>
      </c>
    </row>
    <row r="11" spans="1:5" ht="12.75">
      <c r="A11">
        <v>4</v>
      </c>
      <c r="B11">
        <f>2/3</f>
        <v>0.6666666666666666</v>
      </c>
      <c r="C11">
        <f>($A$2*$A$3/$B11)*60/88</f>
        <v>22.5</v>
      </c>
      <c r="E11">
        <v>3</v>
      </c>
    </row>
    <row r="12" spans="1:5" ht="12.75">
      <c r="A12">
        <v>5</v>
      </c>
      <c r="B12">
        <f>1/2</f>
        <v>0.5</v>
      </c>
      <c r="C12">
        <f>($A$2*$A$3/$B12)*60/88</f>
        <v>30</v>
      </c>
      <c r="E12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8"/>
  <sheetViews>
    <sheetView workbookViewId="0" topLeftCell="A7">
      <selection activeCell="A6" sqref="A6:D21"/>
    </sheetView>
  </sheetViews>
  <sheetFormatPr defaultColWidth="11.00390625" defaultRowHeight="12.75"/>
  <sheetData>
    <row r="1" spans="1:3" ht="12.75">
      <c r="A1" t="s">
        <v>7</v>
      </c>
      <c r="C1">
        <v>1.55</v>
      </c>
    </row>
    <row r="2" spans="1:3" ht="12.75">
      <c r="A2" t="s">
        <v>6</v>
      </c>
      <c r="C2">
        <v>3.45</v>
      </c>
    </row>
    <row r="3" spans="1:3" ht="12.75">
      <c r="A3" t="s">
        <v>8</v>
      </c>
      <c r="C3">
        <v>0</v>
      </c>
    </row>
    <row r="4" spans="1:3" ht="12.75">
      <c r="A4" t="s">
        <v>13</v>
      </c>
      <c r="C4">
        <v>0</v>
      </c>
    </row>
    <row r="6" spans="1:4" ht="12.75">
      <c r="A6" t="s">
        <v>9</v>
      </c>
      <c r="B6" t="s">
        <v>10</v>
      </c>
      <c r="C6" t="s">
        <v>11</v>
      </c>
      <c r="D6" t="s">
        <v>12</v>
      </c>
    </row>
    <row r="7" spans="1:4" ht="12.75">
      <c r="A7">
        <v>-1</v>
      </c>
      <c r="B7">
        <f>C1</f>
        <v>1.55</v>
      </c>
      <c r="C7">
        <f>C2</f>
        <v>3.45</v>
      </c>
      <c r="D7">
        <f>C4</f>
        <v>0</v>
      </c>
    </row>
    <row r="8" spans="1:4" ht="12.75">
      <c r="A8">
        <f>C3</f>
        <v>0</v>
      </c>
      <c r="B8">
        <f>B7</f>
        <v>1.55</v>
      </c>
      <c r="C8">
        <f>C7</f>
        <v>3.45</v>
      </c>
      <c r="D8">
        <f>D7</f>
        <v>0</v>
      </c>
    </row>
    <row r="9" spans="1:4" ht="12.75">
      <c r="A9">
        <f>A8</f>
        <v>0</v>
      </c>
      <c r="B9">
        <f>B8</f>
        <v>1.55</v>
      </c>
      <c r="C9">
        <f>C8+1</f>
        <v>4.45</v>
      </c>
      <c r="D9">
        <f>D8+IF(D8&lt;Parameters!$A$12,1,0)</f>
        <v>1</v>
      </c>
    </row>
    <row r="10" spans="1:4" ht="12.75">
      <c r="A10" s="2">
        <f>A8+VLOOKUP(D9,Parameters!$A$7:$B$12,2,FALSE)/2</f>
        <v>1.5</v>
      </c>
      <c r="B10" s="2">
        <f>B9</f>
        <v>1.55</v>
      </c>
      <c r="C10" s="2">
        <f>C9</f>
        <v>4.45</v>
      </c>
      <c r="D10" s="2">
        <f>D9</f>
        <v>1</v>
      </c>
    </row>
    <row r="11" spans="1:4" ht="12.75">
      <c r="A11" s="2">
        <f>A10</f>
        <v>1.5</v>
      </c>
      <c r="B11" s="2">
        <f>B10+1</f>
        <v>2.55</v>
      </c>
      <c r="C11" s="2">
        <f>C10</f>
        <v>4.45</v>
      </c>
      <c r="D11" s="2">
        <f>D10</f>
        <v>1</v>
      </c>
    </row>
    <row r="12" spans="1:4" ht="12.75">
      <c r="A12" s="2">
        <f>A11</f>
        <v>1.5</v>
      </c>
      <c r="B12" s="2">
        <f>B11</f>
        <v>2.55</v>
      </c>
      <c r="C12" s="2">
        <f>C11+1</f>
        <v>5.45</v>
      </c>
      <c r="D12" s="2">
        <f>D11</f>
        <v>1</v>
      </c>
    </row>
    <row r="13" spans="1:4" ht="12.75">
      <c r="A13" s="2">
        <f>A11+VLOOKUP(D12,Parameters!$A$7:$B$12,2,FALSE)/2</f>
        <v>3</v>
      </c>
      <c r="B13" s="2">
        <f>B12</f>
        <v>2.55</v>
      </c>
      <c r="C13" s="2">
        <f>C12</f>
        <v>5.45</v>
      </c>
      <c r="D13" s="2">
        <f>D12</f>
        <v>1</v>
      </c>
    </row>
    <row r="14" spans="1:4" ht="12.75">
      <c r="A14" s="2">
        <f>A13</f>
        <v>3</v>
      </c>
      <c r="B14" s="2">
        <f>B13+1</f>
        <v>3.55</v>
      </c>
      <c r="C14" s="2">
        <f>C13</f>
        <v>5.45</v>
      </c>
      <c r="D14" s="2">
        <f>D13</f>
        <v>1</v>
      </c>
    </row>
    <row r="15" spans="1:4" ht="12.75">
      <c r="A15" s="2">
        <f>A14</f>
        <v>3</v>
      </c>
      <c r="B15" s="2">
        <f>B14</f>
        <v>3.55</v>
      </c>
      <c r="C15" s="2">
        <f>C14+1</f>
        <v>6.45</v>
      </c>
      <c r="D15" s="2">
        <f>D14+IF(D14&lt;Parameters!$A$12,1,0)</f>
        <v>2</v>
      </c>
    </row>
    <row r="16" spans="1:4" ht="12.75">
      <c r="A16">
        <f>A14+VLOOKUP(D15,Parameters!$A$7:$B$12,2,FALSE)/2</f>
        <v>3.9166666666666665</v>
      </c>
      <c r="B16">
        <f>B15</f>
        <v>3.55</v>
      </c>
      <c r="C16">
        <f>C15</f>
        <v>6.45</v>
      </c>
      <c r="D16">
        <f>D15</f>
        <v>2</v>
      </c>
    </row>
    <row r="17" spans="1:4" ht="12.75">
      <c r="A17">
        <f>A16</f>
        <v>3.9166666666666665</v>
      </c>
      <c r="B17">
        <f>B16+1</f>
        <v>4.55</v>
      </c>
      <c r="C17">
        <f>C16</f>
        <v>6.45</v>
      </c>
      <c r="D17">
        <f>D16</f>
        <v>2</v>
      </c>
    </row>
    <row r="18" spans="1:4" ht="12.75">
      <c r="A18">
        <f>A17</f>
        <v>3.9166666666666665</v>
      </c>
      <c r="B18">
        <f>B17</f>
        <v>4.55</v>
      </c>
      <c r="C18">
        <f>C17+1</f>
        <v>7.45</v>
      </c>
      <c r="D18">
        <f>D17</f>
        <v>2</v>
      </c>
    </row>
    <row r="19" spans="1:4" ht="12.75">
      <c r="A19">
        <f>A17+VLOOKUP(D18,Parameters!$A$7:$B$12,2,FALSE)/2</f>
        <v>4.833333333333333</v>
      </c>
      <c r="B19">
        <f>B18</f>
        <v>4.55</v>
      </c>
      <c r="C19">
        <f>C18</f>
        <v>7.45</v>
      </c>
      <c r="D19">
        <f>D18</f>
        <v>2</v>
      </c>
    </row>
    <row r="20" spans="1:4" ht="12.75">
      <c r="A20">
        <f>A19</f>
        <v>4.833333333333333</v>
      </c>
      <c r="B20">
        <f>B19+1</f>
        <v>5.55</v>
      </c>
      <c r="C20">
        <f>C19</f>
        <v>7.45</v>
      </c>
      <c r="D20">
        <f>D19</f>
        <v>2</v>
      </c>
    </row>
    <row r="21" spans="1:4" ht="12.75">
      <c r="A21">
        <f>A20</f>
        <v>4.833333333333333</v>
      </c>
      <c r="B21">
        <f>B20</f>
        <v>5.55</v>
      </c>
      <c r="C21">
        <f>C20+1</f>
        <v>8.45</v>
      </c>
      <c r="D21">
        <f>D20+IF(D20&lt;Parameters!$A$12,1,0)</f>
        <v>3</v>
      </c>
    </row>
    <row r="22" spans="1:4" ht="12.75">
      <c r="A22" s="2">
        <f>A20+VLOOKUP(D21,Parameters!$A$7:$B$12,2,FALSE)/2</f>
        <v>5.333333333333333</v>
      </c>
      <c r="B22" s="2">
        <f>B21</f>
        <v>5.55</v>
      </c>
      <c r="C22" s="2">
        <f>C21</f>
        <v>8.45</v>
      </c>
      <c r="D22" s="2">
        <f>D21</f>
        <v>3</v>
      </c>
    </row>
    <row r="23" spans="1:4" ht="12.75">
      <c r="A23" s="2">
        <f>A22</f>
        <v>5.333333333333333</v>
      </c>
      <c r="B23" s="2">
        <f>B22+1</f>
        <v>6.55</v>
      </c>
      <c r="C23" s="2">
        <f>C22</f>
        <v>8.45</v>
      </c>
      <c r="D23" s="2">
        <f>D22</f>
        <v>3</v>
      </c>
    </row>
    <row r="24" spans="1:4" ht="12.75">
      <c r="A24" s="2">
        <f>A23</f>
        <v>5.333333333333333</v>
      </c>
      <c r="B24" s="2">
        <f>B23</f>
        <v>6.55</v>
      </c>
      <c r="C24" s="2">
        <f>C23+1</f>
        <v>9.45</v>
      </c>
      <c r="D24" s="2">
        <f>D23</f>
        <v>3</v>
      </c>
    </row>
    <row r="25" spans="1:4" ht="12.75">
      <c r="A25" s="2">
        <f>A23+VLOOKUP(D24,Parameters!$A$7:$B$12,2,FALSE)/2</f>
        <v>5.833333333333333</v>
      </c>
      <c r="B25" s="2">
        <f>B24</f>
        <v>6.55</v>
      </c>
      <c r="C25" s="2">
        <f>C24</f>
        <v>9.45</v>
      </c>
      <c r="D25" s="2">
        <f>D24</f>
        <v>3</v>
      </c>
    </row>
    <row r="26" spans="1:4" ht="12.75">
      <c r="A26" s="2">
        <f>A25</f>
        <v>5.833333333333333</v>
      </c>
      <c r="B26" s="2">
        <f>B25+1</f>
        <v>7.55</v>
      </c>
      <c r="C26" s="2">
        <f>C25</f>
        <v>9.45</v>
      </c>
      <c r="D26" s="2">
        <f>D25</f>
        <v>3</v>
      </c>
    </row>
    <row r="27" spans="1:4" ht="12.75">
      <c r="A27" s="2">
        <f>A26</f>
        <v>5.833333333333333</v>
      </c>
      <c r="B27" s="2">
        <f>B26</f>
        <v>7.55</v>
      </c>
      <c r="C27" s="2">
        <f>C26+1</f>
        <v>10.45</v>
      </c>
      <c r="D27" s="2">
        <f>D26+IF(D26&lt;Parameters!$A$12,1,0)</f>
        <v>4</v>
      </c>
    </row>
    <row r="28" spans="1:4" ht="12.75">
      <c r="A28">
        <f>A26+VLOOKUP(D27,Parameters!$A$7:$B$12,2,FALSE)/2</f>
        <v>6.166666666666666</v>
      </c>
      <c r="B28">
        <f>B27</f>
        <v>7.55</v>
      </c>
      <c r="C28">
        <f>C27</f>
        <v>10.45</v>
      </c>
      <c r="D28">
        <f>D27</f>
        <v>4</v>
      </c>
    </row>
    <row r="29" spans="1:4" ht="12.75">
      <c r="A29">
        <f>A28</f>
        <v>6.166666666666666</v>
      </c>
      <c r="B29">
        <f>B28+1</f>
        <v>8.55</v>
      </c>
      <c r="C29">
        <f>C28</f>
        <v>10.45</v>
      </c>
      <c r="D29">
        <f>D28</f>
        <v>4</v>
      </c>
    </row>
    <row r="30" spans="1:4" ht="12.75">
      <c r="A30">
        <f>A29</f>
        <v>6.166666666666666</v>
      </c>
      <c r="B30">
        <f>B29</f>
        <v>8.55</v>
      </c>
      <c r="C30">
        <f>C29+1</f>
        <v>11.45</v>
      </c>
      <c r="D30">
        <f>D29</f>
        <v>4</v>
      </c>
    </row>
    <row r="31" spans="1:4" ht="12.75">
      <c r="A31">
        <f>A29+VLOOKUP(D30,Parameters!$A$7:$B$12,2,FALSE)/2</f>
        <v>6.499999999999999</v>
      </c>
      <c r="B31">
        <f>B30</f>
        <v>8.55</v>
      </c>
      <c r="C31">
        <f>C30</f>
        <v>11.45</v>
      </c>
      <c r="D31">
        <f>D30</f>
        <v>4</v>
      </c>
    </row>
    <row r="32" spans="1:4" ht="12.75">
      <c r="A32">
        <f>A31</f>
        <v>6.499999999999999</v>
      </c>
      <c r="B32">
        <f>B31+1</f>
        <v>9.55</v>
      </c>
      <c r="C32">
        <f>C31</f>
        <v>11.45</v>
      </c>
      <c r="D32">
        <f>D31</f>
        <v>4</v>
      </c>
    </row>
    <row r="33" spans="1:4" ht="12.75">
      <c r="A33">
        <f>A32</f>
        <v>6.499999999999999</v>
      </c>
      <c r="B33">
        <f>B32</f>
        <v>9.55</v>
      </c>
      <c r="C33">
        <f>C32+1</f>
        <v>12.45</v>
      </c>
      <c r="D33">
        <f>D32+IF(D32&lt;Parameters!$A$12,1,0)</f>
        <v>5</v>
      </c>
    </row>
    <row r="34" spans="1:4" ht="12.75">
      <c r="A34" s="2">
        <f>A32+VLOOKUP(D33,Parameters!$A$7:$B$12,2,FALSE)/2</f>
        <v>6.749999999999999</v>
      </c>
      <c r="B34" s="2">
        <f>B33</f>
        <v>9.55</v>
      </c>
      <c r="C34" s="2">
        <f>C33</f>
        <v>12.45</v>
      </c>
      <c r="D34" s="2">
        <f>D33</f>
        <v>5</v>
      </c>
    </row>
    <row r="35" spans="1:4" ht="12.75">
      <c r="A35" s="2">
        <f>A34</f>
        <v>6.749999999999999</v>
      </c>
      <c r="B35" s="2">
        <f>B34+1</f>
        <v>10.55</v>
      </c>
      <c r="C35" s="2">
        <f>C34</f>
        <v>12.45</v>
      </c>
      <c r="D35" s="2">
        <f>D34</f>
        <v>5</v>
      </c>
    </row>
    <row r="36" spans="1:4" ht="12.75">
      <c r="A36" s="2">
        <f>A35</f>
        <v>6.749999999999999</v>
      </c>
      <c r="B36" s="2">
        <f>B35</f>
        <v>10.55</v>
      </c>
      <c r="C36" s="2">
        <f>C35+1</f>
        <v>13.45</v>
      </c>
      <c r="D36" s="2">
        <f>D35</f>
        <v>5</v>
      </c>
    </row>
    <row r="37" spans="1:4" ht="12.75">
      <c r="A37" s="2">
        <f>A35+VLOOKUP(D36,Parameters!$A$7:$B$12,2,FALSE)/2</f>
        <v>6.999999999999999</v>
      </c>
      <c r="B37" s="2">
        <f>B36</f>
        <v>10.55</v>
      </c>
      <c r="C37" s="2">
        <f>C36</f>
        <v>13.45</v>
      </c>
      <c r="D37" s="2">
        <f>D36</f>
        <v>5</v>
      </c>
    </row>
    <row r="38" spans="1:4" ht="12.75">
      <c r="A38" s="2">
        <f>A37</f>
        <v>6.999999999999999</v>
      </c>
      <c r="B38" s="2">
        <f>B37+1</f>
        <v>11.55</v>
      </c>
      <c r="C38" s="2">
        <f>C37</f>
        <v>13.45</v>
      </c>
      <c r="D38" s="2">
        <f>D37</f>
        <v>5</v>
      </c>
    </row>
    <row r="39" spans="1:4" ht="12.75">
      <c r="A39" s="2">
        <f>A38</f>
        <v>6.999999999999999</v>
      </c>
      <c r="B39" s="2">
        <f>B38</f>
        <v>11.55</v>
      </c>
      <c r="C39" s="2">
        <f>C38+1</f>
        <v>14.45</v>
      </c>
      <c r="D39" s="2">
        <f>D38+IF(D38&lt;Parameters!$A$12,1,0)</f>
        <v>5</v>
      </c>
    </row>
    <row r="40" spans="1:4" ht="12.75">
      <c r="A40">
        <f>A38+VLOOKUP(D39,Parameters!$A$7:$B$12,2,FALSE)/2</f>
        <v>7.249999999999999</v>
      </c>
      <c r="B40">
        <f>B39</f>
        <v>11.55</v>
      </c>
      <c r="C40">
        <f>C39</f>
        <v>14.45</v>
      </c>
      <c r="D40">
        <f>D39</f>
        <v>5</v>
      </c>
    </row>
    <row r="41" spans="1:4" ht="12.75">
      <c r="A41">
        <f>A40</f>
        <v>7.249999999999999</v>
      </c>
      <c r="B41">
        <f>B40+1</f>
        <v>12.55</v>
      </c>
      <c r="C41">
        <f>C40</f>
        <v>14.45</v>
      </c>
      <c r="D41">
        <f>D40</f>
        <v>5</v>
      </c>
    </row>
    <row r="42" spans="1:4" ht="12.75">
      <c r="A42">
        <f>A41</f>
        <v>7.249999999999999</v>
      </c>
      <c r="B42">
        <f>B41</f>
        <v>12.55</v>
      </c>
      <c r="C42">
        <f>C41+1</f>
        <v>15.45</v>
      </c>
      <c r="D42">
        <f>D41</f>
        <v>5</v>
      </c>
    </row>
    <row r="43" spans="1:4" ht="12.75">
      <c r="A43">
        <f>A41+VLOOKUP(D42,Parameters!$A$7:$B$12,2,FALSE)/2</f>
        <v>7.499999999999999</v>
      </c>
      <c r="B43">
        <f>B42</f>
        <v>12.55</v>
      </c>
      <c r="C43">
        <f>C42</f>
        <v>15.45</v>
      </c>
      <c r="D43">
        <f>D42</f>
        <v>5</v>
      </c>
    </row>
    <row r="44" spans="1:4" ht="12.75">
      <c r="A44">
        <f>A43</f>
        <v>7.499999999999999</v>
      </c>
      <c r="B44">
        <f>B43+1</f>
        <v>13.55</v>
      </c>
      <c r="C44">
        <f>C43</f>
        <v>15.45</v>
      </c>
      <c r="D44">
        <f>D43</f>
        <v>5</v>
      </c>
    </row>
    <row r="45" spans="1:4" ht="12.75">
      <c r="A45">
        <f>A44</f>
        <v>7.499999999999999</v>
      </c>
      <c r="B45">
        <f>B44</f>
        <v>13.55</v>
      </c>
      <c r="C45">
        <f>C44+1</f>
        <v>16.45</v>
      </c>
      <c r="D45">
        <f>D44+IF(D44&lt;Parameters!$A$12,1,0)</f>
        <v>5</v>
      </c>
    </row>
    <row r="46" spans="1:4" ht="12.75">
      <c r="A46" s="2">
        <f>A44+VLOOKUP(D45,Parameters!$A$7:$B$12,2,FALSE)/2</f>
        <v>7.749999999999999</v>
      </c>
      <c r="B46" s="2">
        <f>B45</f>
        <v>13.55</v>
      </c>
      <c r="C46" s="2">
        <f>C45</f>
        <v>16.45</v>
      </c>
      <c r="D46" s="2">
        <f>D45</f>
        <v>5</v>
      </c>
    </row>
    <row r="47" spans="1:4" ht="12.75">
      <c r="A47" s="2">
        <f>A46</f>
        <v>7.749999999999999</v>
      </c>
      <c r="B47" s="2">
        <f>B46+1</f>
        <v>14.55</v>
      </c>
      <c r="C47" s="2">
        <f>C46</f>
        <v>16.45</v>
      </c>
      <c r="D47" s="2">
        <f>D46</f>
        <v>5</v>
      </c>
    </row>
    <row r="48" spans="1:4" ht="12.75">
      <c r="A48" s="2">
        <f>A47</f>
        <v>7.749999999999999</v>
      </c>
      <c r="B48" s="2">
        <f>B47</f>
        <v>14.55</v>
      </c>
      <c r="C48" s="2">
        <f>C47+1</f>
        <v>17.45</v>
      </c>
      <c r="D48" s="2">
        <f>D47</f>
        <v>5</v>
      </c>
    </row>
    <row r="49" spans="1:4" ht="12.75">
      <c r="A49" s="2">
        <f>A47+VLOOKUP(D48,Parameters!$A$7:$B$12,2,FALSE)/2</f>
        <v>7.999999999999999</v>
      </c>
      <c r="B49" s="2">
        <f>B48</f>
        <v>14.55</v>
      </c>
      <c r="C49" s="2">
        <f>C48</f>
        <v>17.45</v>
      </c>
      <c r="D49" s="2">
        <f>D48</f>
        <v>5</v>
      </c>
    </row>
    <row r="50" spans="1:4" ht="12.75">
      <c r="A50" s="2">
        <f>A49</f>
        <v>7.999999999999999</v>
      </c>
      <c r="B50" s="2">
        <f>B49+1</f>
        <v>15.55</v>
      </c>
      <c r="C50" s="2">
        <f>C49</f>
        <v>17.45</v>
      </c>
      <c r="D50" s="2">
        <f>D49</f>
        <v>5</v>
      </c>
    </row>
    <row r="51" spans="1:4" ht="12.75">
      <c r="A51" s="2">
        <f>A50</f>
        <v>7.999999999999999</v>
      </c>
      <c r="B51" s="2">
        <f>B50</f>
        <v>15.55</v>
      </c>
      <c r="C51" s="2">
        <f>C50+1</f>
        <v>18.45</v>
      </c>
      <c r="D51" s="2">
        <f>D50+IF(D50&lt;Parameters!$A$12,1,0)</f>
        <v>5</v>
      </c>
    </row>
    <row r="52" spans="1:4" ht="12.75">
      <c r="A52">
        <f>A50+VLOOKUP(D51,Parameters!$A$7:$B$12,2,FALSE)/2</f>
        <v>8.25</v>
      </c>
      <c r="B52">
        <f>B51</f>
        <v>15.55</v>
      </c>
      <c r="C52">
        <f>C51</f>
        <v>18.45</v>
      </c>
      <c r="D52">
        <f>D51</f>
        <v>5</v>
      </c>
    </row>
    <row r="53" spans="1:4" ht="12.75">
      <c r="A53">
        <f>A52</f>
        <v>8.25</v>
      </c>
      <c r="B53">
        <f>B52+1</f>
        <v>16.55</v>
      </c>
      <c r="C53">
        <f>C52</f>
        <v>18.45</v>
      </c>
      <c r="D53">
        <f>D52</f>
        <v>5</v>
      </c>
    </row>
    <row r="54" spans="1:4" ht="12.75">
      <c r="A54">
        <f>A53</f>
        <v>8.25</v>
      </c>
      <c r="B54">
        <f>B53</f>
        <v>16.55</v>
      </c>
      <c r="C54">
        <f>C53+1</f>
        <v>19.45</v>
      </c>
      <c r="D54">
        <f>D53</f>
        <v>5</v>
      </c>
    </row>
    <row r="55" spans="1:4" ht="12.75">
      <c r="A55">
        <f>A53+VLOOKUP(D54,Parameters!$A$7:$B$12,2,FALSE)/2</f>
        <v>8.5</v>
      </c>
      <c r="B55">
        <f>B54</f>
        <v>16.55</v>
      </c>
      <c r="C55">
        <f>C54</f>
        <v>19.45</v>
      </c>
      <c r="D55">
        <f>D54</f>
        <v>5</v>
      </c>
    </row>
    <row r="56" spans="1:4" ht="12.75">
      <c r="A56">
        <f>A55</f>
        <v>8.5</v>
      </c>
      <c r="B56">
        <f>B55+1</f>
        <v>17.55</v>
      </c>
      <c r="C56">
        <f>C55</f>
        <v>19.45</v>
      </c>
      <c r="D56">
        <f>D55</f>
        <v>5</v>
      </c>
    </row>
    <row r="57" spans="1:4" ht="12.75">
      <c r="A57">
        <f>A56</f>
        <v>8.5</v>
      </c>
      <c r="B57">
        <f>B56</f>
        <v>17.55</v>
      </c>
      <c r="C57">
        <f>C56+1</f>
        <v>20.45</v>
      </c>
      <c r="D57">
        <f>D56+IF(D56&lt;Parameters!$A$12,1,0)</f>
        <v>5</v>
      </c>
    </row>
    <row r="58" spans="1:4" ht="12.75">
      <c r="A58" s="2">
        <f>A56+VLOOKUP(D57,Parameters!$A$7:$B$12,2,FALSE)/2</f>
        <v>8.75</v>
      </c>
      <c r="B58" s="2">
        <f>B57</f>
        <v>17.55</v>
      </c>
      <c r="C58" s="2">
        <f>C57</f>
        <v>20.45</v>
      </c>
      <c r="D58" s="2">
        <f>D57</f>
        <v>5</v>
      </c>
    </row>
    <row r="59" spans="1:4" ht="12.75">
      <c r="A59" s="2">
        <f>A58</f>
        <v>8.75</v>
      </c>
      <c r="B59" s="2">
        <f>B58+1</f>
        <v>18.55</v>
      </c>
      <c r="C59" s="2">
        <f>C58</f>
        <v>20.45</v>
      </c>
      <c r="D59" s="2">
        <f>D58</f>
        <v>5</v>
      </c>
    </row>
    <row r="60" spans="1:4" ht="12.75">
      <c r="A60" s="2">
        <f>A59</f>
        <v>8.75</v>
      </c>
      <c r="B60" s="2">
        <f>B59</f>
        <v>18.55</v>
      </c>
      <c r="C60" s="2">
        <f>C59+1</f>
        <v>21.45</v>
      </c>
      <c r="D60" s="2">
        <f>D59</f>
        <v>5</v>
      </c>
    </row>
    <row r="61" spans="1:4" ht="12.75">
      <c r="A61" s="2">
        <f>A59+VLOOKUP(D60,Parameters!$A$7:$B$12,2,FALSE)/2</f>
        <v>9</v>
      </c>
      <c r="B61" s="2">
        <f>B60</f>
        <v>18.55</v>
      </c>
      <c r="C61" s="2">
        <f>C60</f>
        <v>21.45</v>
      </c>
      <c r="D61" s="2">
        <f>D60</f>
        <v>5</v>
      </c>
    </row>
    <row r="62" spans="1:4" ht="12.75">
      <c r="A62" s="2">
        <f>A61</f>
        <v>9</v>
      </c>
      <c r="B62" s="2">
        <f>B61+1</f>
        <v>19.55</v>
      </c>
      <c r="C62" s="2">
        <f>C61</f>
        <v>21.45</v>
      </c>
      <c r="D62" s="2">
        <f>D61</f>
        <v>5</v>
      </c>
    </row>
    <row r="63" spans="1:4" ht="12.75">
      <c r="A63" s="2">
        <f>A62</f>
        <v>9</v>
      </c>
      <c r="B63" s="2">
        <f>B62</f>
        <v>19.55</v>
      </c>
      <c r="C63" s="2">
        <f>C62+1</f>
        <v>22.45</v>
      </c>
      <c r="D63" s="2">
        <f>D62+IF(D62&lt;Parameters!$A$12,1,0)</f>
        <v>5</v>
      </c>
    </row>
    <row r="64" spans="1:4" ht="12.75">
      <c r="A64">
        <f>A62+VLOOKUP(D63,Parameters!$A$7:$B$12,2,FALSE)/2</f>
        <v>9.25</v>
      </c>
      <c r="B64">
        <f>B63</f>
        <v>19.55</v>
      </c>
      <c r="C64">
        <f>C63</f>
        <v>22.45</v>
      </c>
      <c r="D64">
        <f>D63</f>
        <v>5</v>
      </c>
    </row>
    <row r="65" spans="1:4" ht="12.75">
      <c r="A65">
        <f>A64</f>
        <v>9.25</v>
      </c>
      <c r="B65">
        <f>B64+1</f>
        <v>20.55</v>
      </c>
      <c r="C65">
        <f>C64</f>
        <v>22.45</v>
      </c>
      <c r="D65">
        <f>D64</f>
        <v>5</v>
      </c>
    </row>
    <row r="66" spans="1:4" ht="12.75">
      <c r="A66">
        <f>A65</f>
        <v>9.25</v>
      </c>
      <c r="B66">
        <f>B65</f>
        <v>20.55</v>
      </c>
      <c r="C66">
        <f>C65+1</f>
        <v>23.45</v>
      </c>
      <c r="D66">
        <f>D65</f>
        <v>5</v>
      </c>
    </row>
    <row r="67" spans="1:4" ht="12.75">
      <c r="A67">
        <f>A65+VLOOKUP(D66,Parameters!$A$7:$B$12,2,FALSE)/2</f>
        <v>9.5</v>
      </c>
      <c r="B67">
        <f>B66</f>
        <v>20.55</v>
      </c>
      <c r="C67">
        <f>C66</f>
        <v>23.45</v>
      </c>
      <c r="D67">
        <f>D66</f>
        <v>5</v>
      </c>
    </row>
    <row r="68" spans="1:4" ht="12.75">
      <c r="A68">
        <f>A67</f>
        <v>9.5</v>
      </c>
      <c r="B68">
        <f>B67+1</f>
        <v>21.55</v>
      </c>
      <c r="C68">
        <f>C67</f>
        <v>23.45</v>
      </c>
      <c r="D68">
        <f>D67</f>
        <v>5</v>
      </c>
    </row>
    <row r="69" spans="1:4" ht="12.75">
      <c r="A69">
        <f>A68</f>
        <v>9.5</v>
      </c>
      <c r="B69">
        <f>B68</f>
        <v>21.55</v>
      </c>
      <c r="C69">
        <f>C68+1</f>
        <v>24.45</v>
      </c>
      <c r="D69">
        <f>D68+IF(D68&lt;Parameters!$A$12,1,0)</f>
        <v>5</v>
      </c>
    </row>
    <row r="70" spans="1:4" ht="12.75">
      <c r="A70" s="2">
        <f>A68+VLOOKUP(D69,Parameters!$A$7:$B$12,2,FALSE)/2</f>
        <v>9.75</v>
      </c>
      <c r="B70" s="2">
        <f>B69</f>
        <v>21.55</v>
      </c>
      <c r="C70" s="2">
        <f>C69</f>
        <v>24.45</v>
      </c>
      <c r="D70" s="2">
        <f>D69</f>
        <v>5</v>
      </c>
    </row>
    <row r="71" spans="1:4" ht="12.75">
      <c r="A71" s="2">
        <f>A70</f>
        <v>9.75</v>
      </c>
      <c r="B71" s="2">
        <f>B70+1</f>
        <v>22.55</v>
      </c>
      <c r="C71" s="2">
        <f>C70</f>
        <v>24.45</v>
      </c>
      <c r="D71" s="2">
        <f>D70</f>
        <v>5</v>
      </c>
    </row>
    <row r="72" spans="1:4" ht="12.75">
      <c r="A72" s="2">
        <f>A71</f>
        <v>9.75</v>
      </c>
      <c r="B72" s="2">
        <f>B71</f>
        <v>22.55</v>
      </c>
      <c r="C72" s="2">
        <f>C71+1</f>
        <v>25.45</v>
      </c>
      <c r="D72" s="2">
        <f>D71</f>
        <v>5</v>
      </c>
    </row>
    <row r="73" spans="1:4" ht="12.75">
      <c r="A73" s="2">
        <f>A71+VLOOKUP(D72,Parameters!$A$7:$B$12,2,FALSE)/2</f>
        <v>10</v>
      </c>
      <c r="B73" s="2">
        <f>B72</f>
        <v>22.55</v>
      </c>
      <c r="C73" s="2">
        <f>C72</f>
        <v>25.45</v>
      </c>
      <c r="D73" s="2">
        <f>D72</f>
        <v>5</v>
      </c>
    </row>
    <row r="74" spans="1:4" ht="12.75">
      <c r="A74" s="2">
        <f>A73</f>
        <v>10</v>
      </c>
      <c r="B74" s="2">
        <f>B73+1</f>
        <v>23.55</v>
      </c>
      <c r="C74" s="2">
        <f>C73</f>
        <v>25.45</v>
      </c>
      <c r="D74" s="2">
        <f>D73</f>
        <v>5</v>
      </c>
    </row>
    <row r="75" spans="1:4" ht="12.75">
      <c r="A75" s="2">
        <f>A74</f>
        <v>10</v>
      </c>
      <c r="B75" s="2">
        <f>B74</f>
        <v>23.55</v>
      </c>
      <c r="C75" s="2">
        <f>C74+1</f>
        <v>26.45</v>
      </c>
      <c r="D75" s="2">
        <f>D74+IF(D74&lt;Parameters!$A$12,1,0)</f>
        <v>5</v>
      </c>
    </row>
    <row r="76" spans="1:4" ht="12.75">
      <c r="A76">
        <f>A74+VLOOKUP(D75,Parameters!$A$7:$B$12,2,FALSE)/2</f>
        <v>10.25</v>
      </c>
      <c r="B76">
        <f>B75</f>
        <v>23.55</v>
      </c>
      <c r="C76">
        <f>C75</f>
        <v>26.45</v>
      </c>
      <c r="D76">
        <f>D75</f>
        <v>5</v>
      </c>
    </row>
    <row r="77" spans="1:4" ht="12.75">
      <c r="A77">
        <f>A76</f>
        <v>10.25</v>
      </c>
      <c r="B77">
        <f>B76+1</f>
        <v>24.55</v>
      </c>
      <c r="C77">
        <f>C76</f>
        <v>26.45</v>
      </c>
      <c r="D77">
        <f>D76</f>
        <v>5</v>
      </c>
    </row>
    <row r="78" spans="1:4" ht="12.75">
      <c r="A78">
        <f>A77</f>
        <v>10.25</v>
      </c>
      <c r="B78">
        <f>B77</f>
        <v>24.55</v>
      </c>
      <c r="C78">
        <f>C77+1</f>
        <v>27.45</v>
      </c>
      <c r="D78">
        <f>D77</f>
        <v>5</v>
      </c>
    </row>
    <row r="79" spans="1:4" ht="12.75">
      <c r="A79">
        <f>A77+VLOOKUP(D78,Parameters!$A$7:$B$12,2,FALSE)/2</f>
        <v>10.5</v>
      </c>
      <c r="B79">
        <f>B78</f>
        <v>24.55</v>
      </c>
      <c r="C79">
        <f>C78</f>
        <v>27.45</v>
      </c>
      <c r="D79">
        <f>D78</f>
        <v>5</v>
      </c>
    </row>
    <row r="80" spans="1:4" ht="12.75">
      <c r="A80">
        <f>A79</f>
        <v>10.5</v>
      </c>
      <c r="B80">
        <f>B79+1</f>
        <v>25.55</v>
      </c>
      <c r="C80">
        <f>C79</f>
        <v>27.45</v>
      </c>
      <c r="D80">
        <f>D79</f>
        <v>5</v>
      </c>
    </row>
    <row r="81" spans="1:4" ht="12.75">
      <c r="A81">
        <f>A80</f>
        <v>10.5</v>
      </c>
      <c r="B81">
        <f>B80</f>
        <v>25.55</v>
      </c>
      <c r="C81">
        <f>C80+1</f>
        <v>28.45</v>
      </c>
      <c r="D81">
        <f>D80+IF(D80&lt;Parameters!$A$12,1,0)</f>
        <v>5</v>
      </c>
    </row>
    <row r="82" spans="1:4" ht="12.75">
      <c r="A82" s="2">
        <f>A80+VLOOKUP(D81,Parameters!$A$7:$B$12,2,FALSE)/2</f>
        <v>10.75</v>
      </c>
      <c r="B82" s="2">
        <f>B81</f>
        <v>25.55</v>
      </c>
      <c r="C82" s="2">
        <f>C81</f>
        <v>28.45</v>
      </c>
      <c r="D82" s="2">
        <f>D81</f>
        <v>5</v>
      </c>
    </row>
    <row r="83" spans="1:4" ht="12.75">
      <c r="A83" s="2">
        <f>A82</f>
        <v>10.75</v>
      </c>
      <c r="B83" s="2">
        <f>B82+1</f>
        <v>26.55</v>
      </c>
      <c r="C83" s="2">
        <f>C82</f>
        <v>28.45</v>
      </c>
      <c r="D83" s="2">
        <f>D82</f>
        <v>5</v>
      </c>
    </row>
    <row r="84" spans="1:4" ht="12.75">
      <c r="A84" s="2">
        <f>A83</f>
        <v>10.75</v>
      </c>
      <c r="B84" s="2">
        <f>B83</f>
        <v>26.55</v>
      </c>
      <c r="C84" s="2">
        <f>C83+1</f>
        <v>29.45</v>
      </c>
      <c r="D84" s="2">
        <f>D83</f>
        <v>5</v>
      </c>
    </row>
    <row r="85" spans="1:4" ht="12.75">
      <c r="A85" s="2">
        <f>A83+VLOOKUP(D84,Parameters!$A$7:$B$12,2,FALSE)/2</f>
        <v>11</v>
      </c>
      <c r="B85" s="2">
        <f>B84</f>
        <v>26.55</v>
      </c>
      <c r="C85" s="2">
        <f>C84</f>
        <v>29.45</v>
      </c>
      <c r="D85" s="2">
        <f>D84</f>
        <v>5</v>
      </c>
    </row>
    <row r="86" spans="1:4" ht="12.75">
      <c r="A86" s="2">
        <f>A85</f>
        <v>11</v>
      </c>
      <c r="B86" s="2">
        <f>B85+1</f>
        <v>27.55</v>
      </c>
      <c r="C86" s="2">
        <f>C85</f>
        <v>29.45</v>
      </c>
      <c r="D86" s="2">
        <f>D85</f>
        <v>5</v>
      </c>
    </row>
    <row r="87" spans="1:4" ht="12.75">
      <c r="A87" s="2">
        <f>A86</f>
        <v>11</v>
      </c>
      <c r="B87" s="2">
        <f>B86</f>
        <v>27.55</v>
      </c>
      <c r="C87" s="2">
        <f>C86+1</f>
        <v>30.45</v>
      </c>
      <c r="D87" s="2">
        <f>D86+IF(D86&lt;Parameters!$A$12,1,0)</f>
        <v>5</v>
      </c>
    </row>
    <row r="88" spans="1:4" ht="12.75">
      <c r="A88">
        <f>A86+VLOOKUP(D87,Parameters!$A$7:$B$12,2,FALSE)/2</f>
        <v>11.25</v>
      </c>
      <c r="B88">
        <f>B87</f>
        <v>27.55</v>
      </c>
      <c r="C88">
        <f>C87</f>
        <v>30.45</v>
      </c>
      <c r="D88">
        <f>D87</f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9" sqref="A9"/>
    </sheetView>
  </sheetViews>
  <sheetFormatPr defaultColWidth="11.00390625" defaultRowHeight="12.75"/>
  <sheetData>
    <row r="1" spans="1:3" ht="12.75">
      <c r="A1" t="s">
        <v>7</v>
      </c>
      <c r="C1">
        <v>-0.45</v>
      </c>
    </row>
    <row r="2" spans="1:3" ht="12.75">
      <c r="A2" t="s">
        <v>6</v>
      </c>
      <c r="C2">
        <v>1.45</v>
      </c>
    </row>
    <row r="3" spans="1:3" ht="12.75">
      <c r="A3" t="s">
        <v>8</v>
      </c>
      <c r="C3">
        <v>0</v>
      </c>
    </row>
    <row r="4" spans="1:6" ht="12.75">
      <c r="A4" t="s">
        <v>13</v>
      </c>
      <c r="C4">
        <v>0</v>
      </c>
      <c r="F4">
        <f>MATCH(C8+1,'CarA Accelerates'!B7:B52,1)</f>
        <v>4</v>
      </c>
    </row>
    <row r="6" spans="1:4" ht="12.75">
      <c r="A6" t="s">
        <v>9</v>
      </c>
      <c r="B6" t="s">
        <v>10</v>
      </c>
      <c r="C6" t="s">
        <v>11</v>
      </c>
      <c r="D6" t="s">
        <v>12</v>
      </c>
    </row>
    <row r="7" spans="1:4" ht="12.75">
      <c r="A7">
        <v>-1</v>
      </c>
      <c r="B7">
        <f>C1</f>
        <v>-0.45</v>
      </c>
      <c r="C7">
        <f>C2</f>
        <v>1.45</v>
      </c>
      <c r="D7">
        <f>C4</f>
        <v>0</v>
      </c>
    </row>
    <row r="8" spans="1:4" ht="12.75">
      <c r="A8">
        <f ca="1">MAX(C3,OFFSET('CarA Accelerates'!A7,1+MATCH(C8+2,'CarA Accelerates'!B7:B52,1),0,1,1))</f>
        <v>3</v>
      </c>
      <c r="B8">
        <f>B7</f>
        <v>-0.45</v>
      </c>
      <c r="C8">
        <f>C7</f>
        <v>1.45</v>
      </c>
      <c r="D8">
        <f>D7</f>
        <v>0</v>
      </c>
    </row>
    <row r="9" spans="1:4" ht="12.75">
      <c r="A9">
        <f>A8</f>
        <v>3</v>
      </c>
      <c r="B9">
        <f>B8</f>
        <v>-0.45</v>
      </c>
      <c r="C9">
        <f>C8+1</f>
        <v>2.45</v>
      </c>
      <c r="D9">
        <f>D8+IF(D8&lt;Parameters!$A$12,1,0)</f>
        <v>1</v>
      </c>
    </row>
    <row r="10" spans="1:4" ht="12.75">
      <c r="A10" s="2">
        <f>A8+VLOOKUP(D9,Parameters!$A$7:$B$12,2,FALSE)/2</f>
        <v>4.5</v>
      </c>
      <c r="B10" s="2">
        <f>B9</f>
        <v>-0.45</v>
      </c>
      <c r="C10" s="2">
        <f>C9</f>
        <v>2.45</v>
      </c>
      <c r="D10" s="2">
        <f>D9</f>
        <v>1</v>
      </c>
    </row>
    <row r="11" spans="1:4" ht="12.75">
      <c r="A11" s="2">
        <f>A10</f>
        <v>4.5</v>
      </c>
      <c r="B11" s="2">
        <f>B10+1</f>
        <v>0.55</v>
      </c>
      <c r="C11" s="2">
        <f>C10</f>
        <v>2.45</v>
      </c>
      <c r="D11" s="2">
        <f>D10</f>
        <v>1</v>
      </c>
    </row>
    <row r="12" spans="1:4" ht="12.75">
      <c r="A12" s="2">
        <f>A11</f>
        <v>4.5</v>
      </c>
      <c r="B12" s="2">
        <f>B11</f>
        <v>0.55</v>
      </c>
      <c r="C12" s="2">
        <f>C11+1</f>
        <v>3.45</v>
      </c>
      <c r="D12" s="2">
        <f>D11</f>
        <v>1</v>
      </c>
    </row>
    <row r="13" spans="1:4" ht="12.75">
      <c r="A13" s="2">
        <f>A11+VLOOKUP(D12,Parameters!$A$7:$B$12,2,FALSE)/2</f>
        <v>6</v>
      </c>
      <c r="B13" s="2">
        <f>B12</f>
        <v>0.55</v>
      </c>
      <c r="C13" s="2">
        <f>C12</f>
        <v>3.45</v>
      </c>
      <c r="D13" s="2">
        <f>D12</f>
        <v>1</v>
      </c>
    </row>
    <row r="14" spans="1:4" ht="12.75">
      <c r="A14" s="2">
        <f>A13</f>
        <v>6</v>
      </c>
      <c r="B14" s="2">
        <f>B13+1</f>
        <v>1.55</v>
      </c>
      <c r="C14" s="2">
        <f>C13</f>
        <v>3.45</v>
      </c>
      <c r="D14" s="2">
        <f>D13</f>
        <v>1</v>
      </c>
    </row>
    <row r="15" spans="1:4" ht="12.75">
      <c r="A15" s="2">
        <f>A14</f>
        <v>6</v>
      </c>
      <c r="B15" s="2">
        <f>B14</f>
        <v>1.55</v>
      </c>
      <c r="C15" s="2">
        <f>C14+1</f>
        <v>4.45</v>
      </c>
      <c r="D15" s="2">
        <f>D14+IF(D14&lt;Parameters!$A$12,1,0)</f>
        <v>2</v>
      </c>
    </row>
    <row r="16" spans="1:4" ht="12.75">
      <c r="A16">
        <f>A14+VLOOKUP(D15,Parameters!$A$7:$B$12,2,FALSE)/2</f>
        <v>6.916666666666667</v>
      </c>
      <c r="B16">
        <f>B15</f>
        <v>1.55</v>
      </c>
      <c r="C16">
        <f>C15</f>
        <v>4.45</v>
      </c>
      <c r="D16">
        <f>D15</f>
        <v>2</v>
      </c>
    </row>
    <row r="17" spans="1:4" ht="12.75">
      <c r="A17">
        <f>A16</f>
        <v>6.916666666666667</v>
      </c>
      <c r="B17">
        <f>B16+1</f>
        <v>2.55</v>
      </c>
      <c r="C17">
        <f>C16</f>
        <v>4.45</v>
      </c>
      <c r="D17">
        <f>D16</f>
        <v>2</v>
      </c>
    </row>
    <row r="18" spans="1:4" ht="12.75">
      <c r="A18">
        <f>A17</f>
        <v>6.916666666666667</v>
      </c>
      <c r="B18">
        <f>B17</f>
        <v>2.55</v>
      </c>
      <c r="C18">
        <f>C17+1</f>
        <v>5.45</v>
      </c>
      <c r="D18">
        <f>D17</f>
        <v>2</v>
      </c>
    </row>
    <row r="19" spans="1:4" ht="12.75">
      <c r="A19">
        <f>A17+VLOOKUP(D18,Parameters!$A$7:$B$12,2,FALSE)/2</f>
        <v>7.833333333333334</v>
      </c>
      <c r="B19">
        <f>B18</f>
        <v>2.55</v>
      </c>
      <c r="C19">
        <f>C18</f>
        <v>5.45</v>
      </c>
      <c r="D19">
        <f>D18</f>
        <v>2</v>
      </c>
    </row>
    <row r="20" spans="1:4" ht="12.75">
      <c r="A20">
        <f>A19</f>
        <v>7.833333333333334</v>
      </c>
      <c r="B20">
        <f>B19+1</f>
        <v>3.55</v>
      </c>
      <c r="C20">
        <f>C19</f>
        <v>5.45</v>
      </c>
      <c r="D20">
        <f>D19</f>
        <v>2</v>
      </c>
    </row>
    <row r="21" spans="1:4" ht="12.75">
      <c r="A21">
        <f>A20</f>
        <v>7.833333333333334</v>
      </c>
      <c r="B21">
        <f>B20</f>
        <v>3.55</v>
      </c>
      <c r="C21">
        <f>C20+1</f>
        <v>6.45</v>
      </c>
      <c r="D21">
        <f>D20+IF(D20&lt;Parameters!$A$12,1,0)</f>
        <v>3</v>
      </c>
    </row>
    <row r="22" spans="1:4" ht="12.75">
      <c r="A22" s="2">
        <f>A20+VLOOKUP(D21,Parameters!$A$7:$B$12,2,FALSE)/2</f>
        <v>8.333333333333334</v>
      </c>
      <c r="B22" s="2">
        <f>B21</f>
        <v>3.55</v>
      </c>
      <c r="C22" s="2">
        <f>C21</f>
        <v>6.45</v>
      </c>
      <c r="D22" s="2">
        <f>D21</f>
        <v>3</v>
      </c>
    </row>
    <row r="23" spans="1:4" ht="12.75">
      <c r="A23" s="2">
        <f>A22</f>
        <v>8.333333333333334</v>
      </c>
      <c r="B23" s="2">
        <f>B22+1</f>
        <v>4.55</v>
      </c>
      <c r="C23" s="2">
        <f>C22</f>
        <v>6.45</v>
      </c>
      <c r="D23" s="2">
        <f>D22</f>
        <v>3</v>
      </c>
    </row>
    <row r="24" spans="1:4" ht="12.75">
      <c r="A24" s="2">
        <f>A23</f>
        <v>8.333333333333334</v>
      </c>
      <c r="B24" s="2">
        <f>B23</f>
        <v>4.55</v>
      </c>
      <c r="C24" s="2">
        <f>C23+1</f>
        <v>7.45</v>
      </c>
      <c r="D24" s="2">
        <f>D23</f>
        <v>3</v>
      </c>
    </row>
    <row r="25" spans="1:4" ht="12.75">
      <c r="A25" s="2">
        <f>A23+VLOOKUP(D24,Parameters!$A$7:$B$12,2,FALSE)/2</f>
        <v>8.833333333333334</v>
      </c>
      <c r="B25" s="2">
        <f>B24</f>
        <v>4.55</v>
      </c>
      <c r="C25" s="2">
        <f>C24</f>
        <v>7.45</v>
      </c>
      <c r="D25" s="2">
        <f>D24</f>
        <v>3</v>
      </c>
    </row>
    <row r="26" spans="1:4" ht="12.75">
      <c r="A26" s="2">
        <f>A25</f>
        <v>8.833333333333334</v>
      </c>
      <c r="B26" s="2">
        <f>B25+1</f>
        <v>5.55</v>
      </c>
      <c r="C26" s="2">
        <f>C25</f>
        <v>7.45</v>
      </c>
      <c r="D26" s="2">
        <f>D25</f>
        <v>3</v>
      </c>
    </row>
    <row r="27" spans="1:4" ht="12.75">
      <c r="A27" s="2">
        <f>A26</f>
        <v>8.833333333333334</v>
      </c>
      <c r="B27" s="2">
        <f>B26</f>
        <v>5.55</v>
      </c>
      <c r="C27" s="2">
        <f>C26+1</f>
        <v>8.45</v>
      </c>
      <c r="D27" s="2">
        <f>D26+IF(D26&lt;Parameters!$A$12,1,0)</f>
        <v>4</v>
      </c>
    </row>
    <row r="28" spans="1:4" ht="12.75">
      <c r="A28">
        <f>A26+VLOOKUP(D27,Parameters!$A$7:$B$12,2,FALSE)/2</f>
        <v>9.166666666666668</v>
      </c>
      <c r="B28">
        <f>B27</f>
        <v>5.55</v>
      </c>
      <c r="C28">
        <f>C27</f>
        <v>8.45</v>
      </c>
      <c r="D28">
        <f>D27</f>
        <v>4</v>
      </c>
    </row>
    <row r="29" spans="1:4" ht="12.75">
      <c r="A29">
        <f>A28</f>
        <v>9.166666666666668</v>
      </c>
      <c r="B29">
        <f>B28+1</f>
        <v>6.55</v>
      </c>
      <c r="C29">
        <f>C28</f>
        <v>8.45</v>
      </c>
      <c r="D29">
        <f>D28</f>
        <v>4</v>
      </c>
    </row>
    <row r="30" spans="1:4" ht="12.75">
      <c r="A30">
        <f>A29</f>
        <v>9.166666666666668</v>
      </c>
      <c r="B30">
        <f>B29</f>
        <v>6.55</v>
      </c>
      <c r="C30">
        <f>C29+1</f>
        <v>9.45</v>
      </c>
      <c r="D30">
        <f>D29</f>
        <v>4</v>
      </c>
    </row>
    <row r="31" spans="1:4" ht="12.75">
      <c r="A31">
        <f>A29+VLOOKUP(D30,Parameters!$A$7:$B$12,2,FALSE)/2</f>
        <v>9.500000000000002</v>
      </c>
      <c r="B31">
        <f>B30</f>
        <v>6.55</v>
      </c>
      <c r="C31">
        <f>C30</f>
        <v>9.45</v>
      </c>
      <c r="D31">
        <f>D30</f>
        <v>4</v>
      </c>
    </row>
    <row r="32" spans="1:4" ht="12.75">
      <c r="A32">
        <f>A31</f>
        <v>9.500000000000002</v>
      </c>
      <c r="B32">
        <f>B31+1</f>
        <v>7.55</v>
      </c>
      <c r="C32">
        <f>C31</f>
        <v>9.45</v>
      </c>
      <c r="D32">
        <f>D31</f>
        <v>4</v>
      </c>
    </row>
    <row r="33" spans="1:4" ht="12.75">
      <c r="A33">
        <f>A32</f>
        <v>9.500000000000002</v>
      </c>
      <c r="B33">
        <f>B32</f>
        <v>7.55</v>
      </c>
      <c r="C33">
        <f>C32+1</f>
        <v>10.45</v>
      </c>
      <c r="D33">
        <f>D32+IF(D32&lt;Parameters!$A$12,1,0)</f>
        <v>5</v>
      </c>
    </row>
    <row r="34" spans="1:4" ht="12.75">
      <c r="A34" s="2">
        <f>A32+VLOOKUP(D33,Parameters!$A$7:$B$12,2,FALSE)/2</f>
        <v>9.750000000000002</v>
      </c>
      <c r="B34" s="2">
        <f>B33</f>
        <v>7.55</v>
      </c>
      <c r="C34" s="2">
        <f>C33</f>
        <v>10.45</v>
      </c>
      <c r="D34" s="2">
        <f>D33</f>
        <v>5</v>
      </c>
    </row>
    <row r="35" spans="1:4" ht="12.75">
      <c r="A35" s="2">
        <f>A34</f>
        <v>9.750000000000002</v>
      </c>
      <c r="B35" s="2">
        <f>B34+1</f>
        <v>8.55</v>
      </c>
      <c r="C35" s="2">
        <f>C34</f>
        <v>10.45</v>
      </c>
      <c r="D35" s="2">
        <f>D34</f>
        <v>5</v>
      </c>
    </row>
    <row r="36" spans="1:4" ht="12.75">
      <c r="A36" s="2">
        <f>A35</f>
        <v>9.750000000000002</v>
      </c>
      <c r="B36" s="2">
        <f>B35</f>
        <v>8.55</v>
      </c>
      <c r="C36" s="2">
        <f>C35+1</f>
        <v>11.45</v>
      </c>
      <c r="D36" s="2">
        <f>D35</f>
        <v>5</v>
      </c>
    </row>
    <row r="37" spans="1:4" ht="12.75">
      <c r="A37" s="2">
        <f>A35+VLOOKUP(D36,Parameters!$A$7:$B$12,2,FALSE)/2</f>
        <v>10.000000000000002</v>
      </c>
      <c r="B37" s="2">
        <f>B36</f>
        <v>8.55</v>
      </c>
      <c r="C37" s="2">
        <f>C36</f>
        <v>11.45</v>
      </c>
      <c r="D37" s="2">
        <f>D36</f>
        <v>5</v>
      </c>
    </row>
    <row r="38" spans="1:4" ht="12.75">
      <c r="A38" s="2">
        <f>A37</f>
        <v>10.000000000000002</v>
      </c>
      <c r="B38" s="2">
        <f>B37+1</f>
        <v>9.55</v>
      </c>
      <c r="C38" s="2">
        <f>C37</f>
        <v>11.45</v>
      </c>
      <c r="D38" s="2">
        <f>D37</f>
        <v>5</v>
      </c>
    </row>
    <row r="39" spans="1:4" ht="12.75">
      <c r="A39" s="2">
        <f>A38</f>
        <v>10.000000000000002</v>
      </c>
      <c r="B39" s="2">
        <f>B38</f>
        <v>9.55</v>
      </c>
      <c r="C39" s="2">
        <f>C38+1</f>
        <v>12.45</v>
      </c>
      <c r="D39" s="2">
        <f>D38+IF(D38&lt;Parameters!$A$12,1,0)</f>
        <v>5</v>
      </c>
    </row>
    <row r="40" spans="1:4" ht="12.75">
      <c r="A40">
        <f>A38+VLOOKUP(D39,Parameters!$A$7:$B$12,2,FALSE)/2</f>
        <v>10.250000000000002</v>
      </c>
      <c r="B40">
        <f>B39</f>
        <v>9.55</v>
      </c>
      <c r="C40">
        <f>C39</f>
        <v>12.45</v>
      </c>
      <c r="D40">
        <f>D39</f>
        <v>5</v>
      </c>
    </row>
    <row r="41" spans="1:4" ht="12.75">
      <c r="A41">
        <f>A40</f>
        <v>10.250000000000002</v>
      </c>
      <c r="B41">
        <f>B40+1</f>
        <v>10.55</v>
      </c>
      <c r="C41">
        <f>C40</f>
        <v>12.45</v>
      </c>
      <c r="D41">
        <f>D40</f>
        <v>5</v>
      </c>
    </row>
    <row r="42" spans="1:4" ht="12.75">
      <c r="A42">
        <f>A41</f>
        <v>10.250000000000002</v>
      </c>
      <c r="B42">
        <f>B41</f>
        <v>10.55</v>
      </c>
      <c r="C42">
        <f>C41+1</f>
        <v>13.45</v>
      </c>
      <c r="D42">
        <f>D41</f>
        <v>5</v>
      </c>
    </row>
    <row r="43" spans="1:4" ht="12.75">
      <c r="A43">
        <f>A41+VLOOKUP(D42,Parameters!$A$7:$B$12,2,FALSE)/2</f>
        <v>10.500000000000002</v>
      </c>
      <c r="B43">
        <f>B42</f>
        <v>10.55</v>
      </c>
      <c r="C43">
        <f>C42</f>
        <v>13.45</v>
      </c>
      <c r="D43">
        <f>D42</f>
        <v>5</v>
      </c>
    </row>
    <row r="44" spans="1:4" ht="12.75">
      <c r="A44">
        <f>A43</f>
        <v>10.500000000000002</v>
      </c>
      <c r="B44">
        <f>B43+1</f>
        <v>11.55</v>
      </c>
      <c r="C44">
        <f>C43</f>
        <v>13.45</v>
      </c>
      <c r="D44">
        <f>D43</f>
        <v>5</v>
      </c>
    </row>
    <row r="45" spans="1:4" ht="12.75">
      <c r="A45">
        <f>A44</f>
        <v>10.500000000000002</v>
      </c>
      <c r="B45">
        <f>B44</f>
        <v>11.55</v>
      </c>
      <c r="C45">
        <f>C44+1</f>
        <v>14.45</v>
      </c>
      <c r="D45">
        <f>D44+IF(D44&lt;Parameters!$A$12,1,0)</f>
        <v>5</v>
      </c>
    </row>
    <row r="46" spans="1:4" ht="12.75">
      <c r="A46" s="2">
        <f>A44+VLOOKUP(D45,Parameters!$A$7:$B$12,2,FALSE)/2</f>
        <v>10.750000000000002</v>
      </c>
      <c r="B46" s="2">
        <f>B45</f>
        <v>11.55</v>
      </c>
      <c r="C46" s="2">
        <f>C45</f>
        <v>14.45</v>
      </c>
      <c r="D46" s="2">
        <f>D45</f>
        <v>5</v>
      </c>
    </row>
    <row r="47" spans="1:4" ht="12.75">
      <c r="A47" s="2">
        <f>A46</f>
        <v>10.750000000000002</v>
      </c>
      <c r="B47" s="2">
        <f>B46+1</f>
        <v>12.55</v>
      </c>
      <c r="C47" s="2">
        <f>C46</f>
        <v>14.45</v>
      </c>
      <c r="D47" s="2">
        <f>D46</f>
        <v>5</v>
      </c>
    </row>
    <row r="48" spans="1:4" ht="12.75">
      <c r="A48" s="2">
        <f>A47</f>
        <v>10.750000000000002</v>
      </c>
      <c r="B48" s="2">
        <f>B47</f>
        <v>12.55</v>
      </c>
      <c r="C48" s="2">
        <f>C47+1</f>
        <v>15.45</v>
      </c>
      <c r="D48" s="2">
        <f>D47</f>
        <v>5</v>
      </c>
    </row>
    <row r="49" spans="1:4" ht="12.75">
      <c r="A49" s="2">
        <f>A47+VLOOKUP(D48,Parameters!$A$7:$B$12,2,FALSE)/2</f>
        <v>11.000000000000002</v>
      </c>
      <c r="B49" s="2">
        <f>B48</f>
        <v>12.55</v>
      </c>
      <c r="C49" s="2">
        <f>C48</f>
        <v>15.45</v>
      </c>
      <c r="D49" s="2">
        <f>D48</f>
        <v>5</v>
      </c>
    </row>
    <row r="50" spans="1:4" ht="12.75">
      <c r="A50" s="2">
        <f>A49</f>
        <v>11.000000000000002</v>
      </c>
      <c r="B50" s="2">
        <f>B49+1</f>
        <v>13.55</v>
      </c>
      <c r="C50" s="2">
        <f>C49</f>
        <v>15.45</v>
      </c>
      <c r="D50" s="2">
        <f>D49</f>
        <v>5</v>
      </c>
    </row>
    <row r="51" spans="1:4" ht="12.75">
      <c r="A51" s="2">
        <f>A50</f>
        <v>11.000000000000002</v>
      </c>
      <c r="B51" s="2">
        <f>B50</f>
        <v>13.55</v>
      </c>
      <c r="C51" s="2">
        <f>C50+1</f>
        <v>16.45</v>
      </c>
      <c r="D51" s="2">
        <f>D50+IF(D50&lt;Parameters!$A$12,1,0)</f>
        <v>5</v>
      </c>
    </row>
    <row r="52" spans="1:4" ht="12.75">
      <c r="A52">
        <f>A50+VLOOKUP(D51,Parameters!$A$7:$B$12,2,FALSE)/2</f>
        <v>11.250000000000002</v>
      </c>
      <c r="B52">
        <f>B51</f>
        <v>13.55</v>
      </c>
      <c r="C52">
        <f>C51</f>
        <v>16.45</v>
      </c>
      <c r="D52">
        <f>D51</f>
        <v>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7" sqref="A7:D49"/>
    </sheetView>
  </sheetViews>
  <sheetFormatPr defaultColWidth="11.00390625" defaultRowHeight="12.75"/>
  <sheetData>
    <row r="1" spans="1:3" ht="12.75">
      <c r="A1" t="s">
        <v>7</v>
      </c>
      <c r="C1">
        <v>19.55</v>
      </c>
    </row>
    <row r="2" spans="1:3" ht="12.75">
      <c r="A2" t="s">
        <v>6</v>
      </c>
      <c r="C2">
        <v>22.45</v>
      </c>
    </row>
    <row r="3" spans="1:3" ht="12.75">
      <c r="A3" t="s">
        <v>8</v>
      </c>
      <c r="C3">
        <v>-0.5</v>
      </c>
    </row>
    <row r="4" spans="1:3" ht="12.75">
      <c r="A4" t="s">
        <v>13</v>
      </c>
      <c r="C4">
        <v>5</v>
      </c>
    </row>
    <row r="6" spans="1:4" ht="12.75">
      <c r="A6" t="s">
        <v>9</v>
      </c>
      <c r="B6" t="s">
        <v>10</v>
      </c>
      <c r="C6" t="s">
        <v>11</v>
      </c>
      <c r="D6" t="s">
        <v>12</v>
      </c>
    </row>
    <row r="7" spans="1:4" ht="12.75">
      <c r="A7">
        <v>-1</v>
      </c>
      <c r="B7">
        <f>C1</f>
        <v>19.55</v>
      </c>
      <c r="C7">
        <f>C2</f>
        <v>22.45</v>
      </c>
      <c r="D7">
        <f>C4</f>
        <v>5</v>
      </c>
    </row>
    <row r="8" spans="1:4" ht="12.75">
      <c r="A8">
        <f>C3</f>
        <v>-0.5</v>
      </c>
      <c r="B8">
        <f>B7+1</f>
        <v>20.55</v>
      </c>
      <c r="C8">
        <f>C7</f>
        <v>22.45</v>
      </c>
      <c r="D8">
        <f>D7</f>
        <v>5</v>
      </c>
    </row>
    <row r="9" spans="1:4" ht="12.75">
      <c r="A9">
        <f>A8</f>
        <v>-0.5</v>
      </c>
      <c r="B9">
        <f>B8</f>
        <v>20.55</v>
      </c>
      <c r="C9">
        <f>C8+1</f>
        <v>23.45</v>
      </c>
      <c r="D9">
        <f>D8+IF(D8&lt;Parameters!$A$12,1,0)</f>
        <v>5</v>
      </c>
    </row>
    <row r="10" spans="1:4" ht="12.75">
      <c r="A10" s="2">
        <f>A8+IF(D9&gt;0,VLOOKUP(D9,Parameters!$A$7:$B$12,2,FALSE)/2,1)</f>
        <v>-0.25</v>
      </c>
      <c r="B10" s="2">
        <f>B9</f>
        <v>20.55</v>
      </c>
      <c r="C10" s="2">
        <f>C9</f>
        <v>23.45</v>
      </c>
      <c r="D10" s="2">
        <f>D9</f>
        <v>5</v>
      </c>
    </row>
    <row r="11" spans="1:4" ht="12.75">
      <c r="A11" s="2">
        <f>A10</f>
        <v>-0.25</v>
      </c>
      <c r="B11" s="2">
        <f>B10+1</f>
        <v>21.55</v>
      </c>
      <c r="C11" s="2">
        <f>C10</f>
        <v>23.45</v>
      </c>
      <c r="D11" s="2">
        <f>D10</f>
        <v>5</v>
      </c>
    </row>
    <row r="12" spans="1:4" ht="12.75">
      <c r="A12" s="2">
        <f>A11</f>
        <v>-0.25</v>
      </c>
      <c r="B12" s="2">
        <f>B11</f>
        <v>21.55</v>
      </c>
      <c r="C12" s="2">
        <f>IF(D12&gt;0,C11+1,C11)</f>
        <v>24.45</v>
      </c>
      <c r="D12" s="2">
        <f>D11</f>
        <v>5</v>
      </c>
    </row>
    <row r="13" spans="1:4" ht="12.75">
      <c r="A13" s="2">
        <f>A11+IF(D12&gt;0,VLOOKUP(D12,Parameters!$A$7:$B$12,2,FALSE)/2,1)</f>
        <v>0</v>
      </c>
      <c r="B13" s="2">
        <f>B12</f>
        <v>21.55</v>
      </c>
      <c r="C13" s="2">
        <f>C12</f>
        <v>24.45</v>
      </c>
      <c r="D13" s="2">
        <f>D12</f>
        <v>5</v>
      </c>
    </row>
    <row r="14" spans="1:4" ht="12.75">
      <c r="A14" s="2">
        <f>A13</f>
        <v>0</v>
      </c>
      <c r="B14" s="2">
        <f>B13+1</f>
        <v>22.55</v>
      </c>
      <c r="C14" s="2">
        <f>C13</f>
        <v>24.45</v>
      </c>
      <c r="D14" s="2">
        <f>D13</f>
        <v>5</v>
      </c>
    </row>
    <row r="15" spans="1:4" ht="12.75">
      <c r="A15" s="2">
        <f>A14</f>
        <v>0</v>
      </c>
      <c r="B15" s="2">
        <f>B14</f>
        <v>22.55</v>
      </c>
      <c r="C15" s="2">
        <f>IF(D15&gt;0,C14+1,C14)</f>
        <v>25.45</v>
      </c>
      <c r="D15" s="2">
        <f>D14+IF(D14&lt;Parameters!$A$12,1,0)</f>
        <v>5</v>
      </c>
    </row>
    <row r="16" spans="1:4" ht="12.75">
      <c r="A16">
        <f>A14+IF(D15&gt;0,VLOOKUP(D15,Parameters!$A$7:$B$12,2,FALSE)/2,1)</f>
        <v>0.25</v>
      </c>
      <c r="B16">
        <f>B15</f>
        <v>22.55</v>
      </c>
      <c r="C16">
        <f>C15</f>
        <v>25.45</v>
      </c>
      <c r="D16">
        <f>D15</f>
        <v>5</v>
      </c>
    </row>
    <row r="17" spans="1:4" ht="12.75">
      <c r="A17">
        <f>A16</f>
        <v>0.25</v>
      </c>
      <c r="B17">
        <f>B16+1</f>
        <v>23.55</v>
      </c>
      <c r="C17">
        <f>C16</f>
        <v>25.45</v>
      </c>
      <c r="D17">
        <f>D16</f>
        <v>5</v>
      </c>
    </row>
    <row r="18" spans="1:4" ht="12.75">
      <c r="A18">
        <f>A17</f>
        <v>0.25</v>
      </c>
      <c r="B18">
        <f>B17</f>
        <v>23.55</v>
      </c>
      <c r="C18">
        <f>IF(D18&gt;0,C17+1,C17)</f>
        <v>26.45</v>
      </c>
      <c r="D18">
        <f>D17</f>
        <v>5</v>
      </c>
    </row>
    <row r="19" spans="1:4" ht="12.75">
      <c r="A19">
        <f>A17+IF(D18&gt;0,VLOOKUP(D18,Parameters!$A$7:$B$12,2,FALSE)/2,1)</f>
        <v>0.5</v>
      </c>
      <c r="B19">
        <f>B18</f>
        <v>23.55</v>
      </c>
      <c r="C19">
        <f>C18</f>
        <v>26.45</v>
      </c>
      <c r="D19">
        <f>D18</f>
        <v>5</v>
      </c>
    </row>
    <row r="20" spans="1:4" ht="12.75">
      <c r="A20">
        <f>A19</f>
        <v>0.5</v>
      </c>
      <c r="B20">
        <f>B19+1</f>
        <v>24.55</v>
      </c>
      <c r="C20">
        <f>C19</f>
        <v>26.45</v>
      </c>
      <c r="D20">
        <f>D19</f>
        <v>5</v>
      </c>
    </row>
    <row r="21" spans="1:4" ht="12.75">
      <c r="A21">
        <f>A20</f>
        <v>0.5</v>
      </c>
      <c r="B21">
        <f>B20</f>
        <v>24.55</v>
      </c>
      <c r="C21">
        <f>IF(D21&gt;0,C20+1,C20)</f>
        <v>27.45</v>
      </c>
      <c r="D21">
        <f>D20+IF(D20&lt;Parameters!$A$12,1,0)</f>
        <v>5</v>
      </c>
    </row>
    <row r="22" spans="1:4" ht="12.75">
      <c r="A22" s="2">
        <f>A20+IF(D21&gt;0,VLOOKUP(D21,Parameters!$A$7:$B$12,2,FALSE)/2,1)</f>
        <v>0.75</v>
      </c>
      <c r="B22" s="2">
        <f>B21</f>
        <v>24.55</v>
      </c>
      <c r="C22" s="2">
        <f>C21</f>
        <v>27.45</v>
      </c>
      <c r="D22" s="2">
        <f>D21</f>
        <v>5</v>
      </c>
    </row>
    <row r="23" spans="1:4" ht="12.75">
      <c r="A23" s="2">
        <f>A22</f>
        <v>0.75</v>
      </c>
      <c r="B23" s="2">
        <f>B22+1</f>
        <v>25.55</v>
      </c>
      <c r="C23" s="2">
        <f>C22</f>
        <v>27.45</v>
      </c>
      <c r="D23" s="2">
        <f>D22</f>
        <v>5</v>
      </c>
    </row>
    <row r="24" spans="1:4" ht="12.75">
      <c r="A24" s="2">
        <f>A23</f>
        <v>0.75</v>
      </c>
      <c r="B24" s="2">
        <f>B23</f>
        <v>25.55</v>
      </c>
      <c r="C24" s="2">
        <f>IF(D24&gt;0,C23+1,C23)</f>
        <v>28.45</v>
      </c>
      <c r="D24" s="2">
        <f>D23</f>
        <v>5</v>
      </c>
    </row>
    <row r="25" spans="1:4" ht="12.75">
      <c r="A25" s="2">
        <f>A23+IF(D24&gt;0,VLOOKUP(D24,Parameters!$A$7:$B$12,2,FALSE)/2,1)</f>
        <v>1</v>
      </c>
      <c r="B25" s="2">
        <f>B24</f>
        <v>25.55</v>
      </c>
      <c r="C25" s="2">
        <f>C24</f>
        <v>28.45</v>
      </c>
      <c r="D25" s="2">
        <f>D24</f>
        <v>5</v>
      </c>
    </row>
    <row r="26" spans="1:4" ht="12.75">
      <c r="A26" s="2">
        <f>A25</f>
        <v>1</v>
      </c>
      <c r="B26" s="2">
        <f>IF(D26&gt;0,B25+1,B25)</f>
        <v>26.55</v>
      </c>
      <c r="C26" s="2">
        <f>C25</f>
        <v>28.45</v>
      </c>
      <c r="D26" s="2">
        <f>D25</f>
        <v>5</v>
      </c>
    </row>
    <row r="27" spans="1:4" ht="12.75">
      <c r="A27" s="2">
        <f>A26</f>
        <v>1</v>
      </c>
      <c r="B27" s="2">
        <f>B26</f>
        <v>26.55</v>
      </c>
      <c r="C27" s="2">
        <f>IF(D27&gt;0,C26+1,C26)</f>
        <v>29.45</v>
      </c>
      <c r="D27" s="2">
        <f>MAX(D26-2,0)</f>
        <v>3</v>
      </c>
    </row>
    <row r="28" spans="1:4" ht="12.75">
      <c r="A28">
        <f>A26+IF(D27&gt;0,VLOOKUP(D27,Parameters!$A$7:$B$12,2,FALSE)/2,1)</f>
        <v>1.5</v>
      </c>
      <c r="B28">
        <f>B27</f>
        <v>26.55</v>
      </c>
      <c r="C28">
        <f>C27</f>
        <v>29.45</v>
      </c>
      <c r="D28">
        <f>D27</f>
        <v>3</v>
      </c>
    </row>
    <row r="29" spans="1:4" ht="12.75">
      <c r="A29">
        <f>A28</f>
        <v>1.5</v>
      </c>
      <c r="B29">
        <f>B28+1</f>
        <v>27.55</v>
      </c>
      <c r="C29">
        <f>C28</f>
        <v>29.45</v>
      </c>
      <c r="D29">
        <f>D28</f>
        <v>3</v>
      </c>
    </row>
    <row r="30" spans="1:4" ht="12.75">
      <c r="A30">
        <f>A29</f>
        <v>1.5</v>
      </c>
      <c r="B30">
        <f>B29</f>
        <v>27.55</v>
      </c>
      <c r="C30">
        <f>IF(D30&gt;0,C29+1,C29)</f>
        <v>30.45</v>
      </c>
      <c r="D30">
        <f>D29</f>
        <v>3</v>
      </c>
    </row>
    <row r="31" spans="1:4" ht="12.75">
      <c r="A31">
        <f>A29+IF(D30&gt;0,VLOOKUP(D30,Parameters!$A$7:$B$12,2,FALSE)/2,1)</f>
        <v>2</v>
      </c>
      <c r="B31">
        <f>B30</f>
        <v>27.55</v>
      </c>
      <c r="C31">
        <f>C30</f>
        <v>30.45</v>
      </c>
      <c r="D31">
        <f>D30</f>
        <v>3</v>
      </c>
    </row>
    <row r="32" spans="1:4" ht="12.75">
      <c r="A32">
        <f>A31</f>
        <v>2</v>
      </c>
      <c r="B32">
        <f>IF(D32&gt;0,B31+1,B31)</f>
        <v>28.55</v>
      </c>
      <c r="C32">
        <f>C31</f>
        <v>30.45</v>
      </c>
      <c r="D32">
        <f>D31</f>
        <v>3</v>
      </c>
    </row>
    <row r="33" spans="1:4" ht="12.75">
      <c r="A33">
        <f>A32</f>
        <v>2</v>
      </c>
      <c r="B33">
        <f>B32</f>
        <v>28.55</v>
      </c>
      <c r="C33">
        <f>IF(D33&gt;0,C32+1,C32)</f>
        <v>31.45</v>
      </c>
      <c r="D33">
        <f>MAX(D32-2,0)</f>
        <v>1</v>
      </c>
    </row>
    <row r="34" spans="1:4" ht="12.75">
      <c r="A34" s="2">
        <f>A32+IF(D33&gt;0,VLOOKUP(D33,Parameters!$A$7:$B$12,2,FALSE)/2,1)</f>
        <v>3.5</v>
      </c>
      <c r="B34" s="2">
        <f>B33</f>
        <v>28.55</v>
      </c>
      <c r="C34" s="2">
        <f>C33</f>
        <v>31.45</v>
      </c>
      <c r="D34" s="2">
        <f>D33</f>
        <v>1</v>
      </c>
    </row>
    <row r="35" spans="1:4" ht="12.75">
      <c r="A35" s="2">
        <f>A34</f>
        <v>3.5</v>
      </c>
      <c r="B35" s="2">
        <f>IF(D35&gt;0,B34+1,B34)</f>
        <v>29.55</v>
      </c>
      <c r="C35" s="2">
        <f>C34</f>
        <v>31.45</v>
      </c>
      <c r="D35" s="2">
        <f>D34</f>
        <v>1</v>
      </c>
    </row>
    <row r="36" spans="1:4" ht="12.75">
      <c r="A36" s="2">
        <f>A35</f>
        <v>3.5</v>
      </c>
      <c r="B36" s="2">
        <f>B35</f>
        <v>29.55</v>
      </c>
      <c r="C36" s="2">
        <f>IF(D36&gt;0,C35+1,C35)</f>
        <v>32.45</v>
      </c>
      <c r="D36" s="2">
        <f>D35</f>
        <v>1</v>
      </c>
    </row>
    <row r="37" spans="1:4" ht="12.75">
      <c r="A37" s="2">
        <f>A35+IF(D36&gt;0,VLOOKUP(D36,Parameters!$A$7:$B$12,2,FALSE)/2,1)</f>
        <v>5</v>
      </c>
      <c r="B37" s="2">
        <f>B36</f>
        <v>29.55</v>
      </c>
      <c r="C37" s="2">
        <f>C36</f>
        <v>32.45</v>
      </c>
      <c r="D37" s="2">
        <f>D36</f>
        <v>1</v>
      </c>
    </row>
    <row r="38" spans="1:4" ht="12.75">
      <c r="A38" s="2">
        <f>A37</f>
        <v>5</v>
      </c>
      <c r="B38" s="2">
        <f>IF(D38&gt;0,B37+1,B37)</f>
        <v>30.55</v>
      </c>
      <c r="C38" s="2">
        <f>C37</f>
        <v>32.45</v>
      </c>
      <c r="D38" s="2">
        <f>D37</f>
        <v>1</v>
      </c>
    </row>
    <row r="39" spans="1:4" ht="12.75">
      <c r="A39" s="2">
        <f>A38</f>
        <v>5</v>
      </c>
      <c r="B39" s="2">
        <f>B38</f>
        <v>30.55</v>
      </c>
      <c r="C39" s="2">
        <f>IF(D39&gt;0,C38+1,C38)</f>
        <v>32.45</v>
      </c>
      <c r="D39" s="2">
        <f>MAX(D38-2,0)</f>
        <v>0</v>
      </c>
    </row>
    <row r="40" spans="1:4" ht="12.75">
      <c r="A40">
        <f>A38+IF(D39&gt;0,VLOOKUP(D39,Parameters!$A$7:$B$12,2,FALSE)/2,1)</f>
        <v>6</v>
      </c>
      <c r="B40">
        <f>B39</f>
        <v>30.55</v>
      </c>
      <c r="C40">
        <f>C39</f>
        <v>32.45</v>
      </c>
      <c r="D40">
        <f>D39</f>
        <v>0</v>
      </c>
    </row>
    <row r="41" spans="1:4" ht="12.75">
      <c r="A41">
        <f>A40</f>
        <v>6</v>
      </c>
      <c r="B41">
        <f>IF(D41&gt;0,B40+1,B40)</f>
        <v>30.55</v>
      </c>
      <c r="C41">
        <f>C40</f>
        <v>32.45</v>
      </c>
      <c r="D41">
        <f>D40</f>
        <v>0</v>
      </c>
    </row>
    <row r="42" spans="1:4" ht="12.75">
      <c r="A42">
        <f>A41</f>
        <v>6</v>
      </c>
      <c r="B42">
        <f>B41</f>
        <v>30.55</v>
      </c>
      <c r="C42">
        <f>IF(D42&gt;0,C41+1,C41)</f>
        <v>32.45</v>
      </c>
      <c r="D42">
        <f>D41</f>
        <v>0</v>
      </c>
    </row>
    <row r="43" spans="1:4" ht="12.75">
      <c r="A43">
        <f>A41+IF(D42&gt;0,VLOOKUP(D42,Parameters!$A$7:$B$12,2,FALSE)/2,1)</f>
        <v>7</v>
      </c>
      <c r="B43">
        <f>B42</f>
        <v>30.55</v>
      </c>
      <c r="C43">
        <f>C42</f>
        <v>32.45</v>
      </c>
      <c r="D43">
        <f>D42</f>
        <v>0</v>
      </c>
    </row>
    <row r="44" spans="1:4" ht="12.75">
      <c r="A44">
        <f>A43</f>
        <v>7</v>
      </c>
      <c r="B44">
        <f>IF(D44&gt;0,B43+1,B43)</f>
        <v>30.55</v>
      </c>
      <c r="C44">
        <f>C43</f>
        <v>32.45</v>
      </c>
      <c r="D44">
        <f>D43</f>
        <v>0</v>
      </c>
    </row>
    <row r="45" spans="1:4" ht="12.75">
      <c r="A45">
        <f>A44</f>
        <v>7</v>
      </c>
      <c r="B45">
        <f>B44</f>
        <v>30.55</v>
      </c>
      <c r="C45">
        <f>IF(D45&gt;0,C44+1,C44)</f>
        <v>32.45</v>
      </c>
      <c r="D45">
        <f>MAX(D44-2,0)</f>
        <v>0</v>
      </c>
    </row>
    <row r="46" spans="1:4" ht="12.75">
      <c r="A46">
        <f>A44+IF(D45&gt;0,VLOOKUP(D45,Parameters!$A$7:$B$12,2,FALSE)/2,1)</f>
        <v>8</v>
      </c>
      <c r="B46" s="2">
        <f>B45</f>
        <v>30.55</v>
      </c>
      <c r="C46" s="2">
        <f>C45</f>
        <v>32.45</v>
      </c>
      <c r="D46" s="2">
        <f>D45</f>
        <v>0</v>
      </c>
    </row>
    <row r="47" spans="1:4" ht="12.75">
      <c r="A47" s="2">
        <f>A46</f>
        <v>8</v>
      </c>
      <c r="B47" s="2">
        <f>IF(D47&gt;0,B46+1,B46)</f>
        <v>30.55</v>
      </c>
      <c r="C47" s="2">
        <f>C46</f>
        <v>32.45</v>
      </c>
      <c r="D47" s="2">
        <f>D46</f>
        <v>0</v>
      </c>
    </row>
    <row r="48" spans="1:4" ht="12.75">
      <c r="A48" s="2">
        <f>A47</f>
        <v>8</v>
      </c>
      <c r="B48" s="2">
        <f>B47</f>
        <v>30.55</v>
      </c>
      <c r="C48" s="2">
        <f>IF(D48&gt;0,C47+1,C47)</f>
        <v>32.45</v>
      </c>
      <c r="D48" s="2">
        <f>D47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D20" sqref="D20:D21"/>
    </sheetView>
  </sheetViews>
  <sheetFormatPr defaultColWidth="11.00390625" defaultRowHeight="12.75"/>
  <sheetData>
    <row r="1" spans="1:3" ht="12.75">
      <c r="A1" t="s">
        <v>7</v>
      </c>
      <c r="C1">
        <v>14.55</v>
      </c>
    </row>
    <row r="2" spans="1:3" ht="12.75">
      <c r="A2" t="s">
        <v>6</v>
      </c>
      <c r="C2">
        <v>17.45</v>
      </c>
    </row>
    <row r="3" spans="1:3" ht="12.75">
      <c r="A3" t="s">
        <v>8</v>
      </c>
      <c r="C3">
        <f>-2/3</f>
        <v>-0.6666666666666666</v>
      </c>
    </row>
    <row r="4" spans="1:3" ht="12.75">
      <c r="A4" t="s">
        <v>13</v>
      </c>
      <c r="C4">
        <v>4</v>
      </c>
    </row>
    <row r="6" spans="1:4" ht="12.75">
      <c r="A6" t="s">
        <v>9</v>
      </c>
      <c r="B6" t="s">
        <v>10</v>
      </c>
      <c r="C6" t="s">
        <v>11</v>
      </c>
      <c r="D6" t="s">
        <v>12</v>
      </c>
    </row>
    <row r="7" spans="1:4" ht="12.75">
      <c r="A7">
        <v>-1</v>
      </c>
      <c r="B7">
        <f>C1</f>
        <v>14.55</v>
      </c>
      <c r="C7">
        <f>C2</f>
        <v>17.45</v>
      </c>
      <c r="D7">
        <f>C4</f>
        <v>4</v>
      </c>
    </row>
    <row r="8" spans="1:4" ht="12.75">
      <c r="A8">
        <f>C3</f>
        <v>-0.6666666666666666</v>
      </c>
      <c r="B8">
        <f>B7+1</f>
        <v>15.55</v>
      </c>
      <c r="C8">
        <f>C7</f>
        <v>17.45</v>
      </c>
      <c r="D8">
        <f>D7</f>
        <v>4</v>
      </c>
    </row>
    <row r="9" spans="1:4" ht="12.75">
      <c r="A9">
        <f>A8</f>
        <v>-0.6666666666666666</v>
      </c>
      <c r="B9">
        <f>B8</f>
        <v>15.55</v>
      </c>
      <c r="C9">
        <f>C8+1</f>
        <v>18.45</v>
      </c>
      <c r="D9">
        <f aca="true" t="shared" si="0" ref="D9:D26">D8</f>
        <v>4</v>
      </c>
    </row>
    <row r="10" spans="1:4" ht="12.75">
      <c r="A10" s="2">
        <f>A8+IF(D9&gt;0,VLOOKUP(D9,Parameters!$A$7:$B$12,2,FALSE)/2,1)</f>
        <v>-0.3333333333333333</v>
      </c>
      <c r="B10" s="2">
        <f>B9</f>
        <v>15.55</v>
      </c>
      <c r="C10" s="2">
        <f>C9</f>
        <v>18.45</v>
      </c>
      <c r="D10" s="2">
        <f t="shared" si="0"/>
        <v>4</v>
      </c>
    </row>
    <row r="11" spans="1:4" ht="12.75">
      <c r="A11" s="2">
        <f>A10</f>
        <v>-0.3333333333333333</v>
      </c>
      <c r="B11" s="2">
        <f>B10+1</f>
        <v>16.55</v>
      </c>
      <c r="C11" s="2">
        <f>C10</f>
        <v>18.45</v>
      </c>
      <c r="D11" s="2">
        <f t="shared" si="0"/>
        <v>4</v>
      </c>
    </row>
    <row r="12" spans="1:4" ht="12.75">
      <c r="A12" s="2">
        <f>A11</f>
        <v>-0.3333333333333333</v>
      </c>
      <c r="B12" s="2">
        <f>B11</f>
        <v>16.55</v>
      </c>
      <c r="C12" s="2">
        <f>IF(D12&gt;0,C11+1,C11)</f>
        <v>19.45</v>
      </c>
      <c r="D12" s="2">
        <f t="shared" si="0"/>
        <v>4</v>
      </c>
    </row>
    <row r="13" spans="1:4" ht="12.75">
      <c r="A13" s="2">
        <f>A11+IF(D12&gt;0,VLOOKUP(D12,Parameters!$A$7:$B$12,2,FALSE)/2,1)</f>
        <v>0</v>
      </c>
      <c r="B13" s="2">
        <f>B12</f>
        <v>16.55</v>
      </c>
      <c r="C13" s="2">
        <f>C12</f>
        <v>19.45</v>
      </c>
      <c r="D13" s="2">
        <f t="shared" si="0"/>
        <v>4</v>
      </c>
    </row>
    <row r="14" spans="1:4" ht="12.75">
      <c r="A14" s="2">
        <f>A13</f>
        <v>0</v>
      </c>
      <c r="B14" s="2">
        <f>B13+1</f>
        <v>17.55</v>
      </c>
      <c r="C14" s="2">
        <f>C13</f>
        <v>19.45</v>
      </c>
      <c r="D14" s="2">
        <f t="shared" si="0"/>
        <v>4</v>
      </c>
    </row>
    <row r="15" spans="1:4" ht="12.75">
      <c r="A15" s="2">
        <f>A14</f>
        <v>0</v>
      </c>
      <c r="B15" s="2">
        <f>B14</f>
        <v>17.55</v>
      </c>
      <c r="C15" s="2">
        <f>IF(D15&gt;0,C14+1,C14)</f>
        <v>20.45</v>
      </c>
      <c r="D15" s="2">
        <f t="shared" si="0"/>
        <v>4</v>
      </c>
    </row>
    <row r="16" spans="1:4" ht="12.75">
      <c r="A16">
        <f>A14+IF(D15&gt;0,VLOOKUP(D15,Parameters!$A$7:$B$12,2,FALSE)/2,1)</f>
        <v>0.3333333333333333</v>
      </c>
      <c r="B16">
        <f>B15</f>
        <v>17.55</v>
      </c>
      <c r="C16">
        <f>C15</f>
        <v>20.45</v>
      </c>
      <c r="D16">
        <f t="shared" si="0"/>
        <v>4</v>
      </c>
    </row>
    <row r="17" spans="1:4" ht="12.75">
      <c r="A17">
        <f>A16</f>
        <v>0.3333333333333333</v>
      </c>
      <c r="B17">
        <f>B16+1</f>
        <v>18.55</v>
      </c>
      <c r="C17">
        <f>C16</f>
        <v>20.45</v>
      </c>
      <c r="D17">
        <f t="shared" si="0"/>
        <v>4</v>
      </c>
    </row>
    <row r="18" spans="1:4" ht="12.75">
      <c r="A18">
        <f>A17</f>
        <v>0.3333333333333333</v>
      </c>
      <c r="B18">
        <f>B17</f>
        <v>18.55</v>
      </c>
      <c r="C18">
        <f>IF(D18&gt;0,C17+1,C17)</f>
        <v>21.45</v>
      </c>
      <c r="D18">
        <f t="shared" si="0"/>
        <v>4</v>
      </c>
    </row>
    <row r="19" spans="1:4" ht="12.75">
      <c r="A19">
        <f>A17+IF(D18&gt;0,VLOOKUP(D18,Parameters!$A$7:$B$12,2,FALSE)/2,1)</f>
        <v>0.6666666666666666</v>
      </c>
      <c r="B19">
        <f>B18</f>
        <v>18.55</v>
      </c>
      <c r="C19">
        <f>C18</f>
        <v>21.45</v>
      </c>
      <c r="D19">
        <f t="shared" si="0"/>
        <v>4</v>
      </c>
    </row>
    <row r="20" spans="1:4" ht="12.75">
      <c r="A20">
        <f>A19</f>
        <v>0.6666666666666666</v>
      </c>
      <c r="B20">
        <f>B19+1</f>
        <v>19.55</v>
      </c>
      <c r="C20">
        <f>C19</f>
        <v>21.45</v>
      </c>
      <c r="D20">
        <f t="shared" si="0"/>
        <v>4</v>
      </c>
    </row>
    <row r="21" spans="1:4" ht="12.75">
      <c r="A21">
        <f>A20</f>
        <v>0.6666666666666666</v>
      </c>
      <c r="B21">
        <f>B20</f>
        <v>19.55</v>
      </c>
      <c r="C21">
        <f>IF(D21&gt;0,C20+1,C20)</f>
        <v>22.45</v>
      </c>
      <c r="D21">
        <f t="shared" si="0"/>
        <v>4</v>
      </c>
    </row>
    <row r="22" spans="1:4" ht="12.75">
      <c r="A22" s="2">
        <f>A20+IF(D21&gt;0,VLOOKUP(D21,Parameters!$A$7:$B$12,2,FALSE)/2,1)</f>
        <v>1</v>
      </c>
      <c r="B22" s="2">
        <f>B21</f>
        <v>19.55</v>
      </c>
      <c r="C22" s="2">
        <f>C21</f>
        <v>22.45</v>
      </c>
      <c r="D22" s="2">
        <f t="shared" si="0"/>
        <v>4</v>
      </c>
    </row>
    <row r="23" spans="1:4" ht="12.75">
      <c r="A23" s="2">
        <f>A22</f>
        <v>1</v>
      </c>
      <c r="B23" s="2">
        <f>B22+1</f>
        <v>20.55</v>
      </c>
      <c r="C23" s="2">
        <f>C22</f>
        <v>22.45</v>
      </c>
      <c r="D23" s="2">
        <f t="shared" si="0"/>
        <v>4</v>
      </c>
    </row>
    <row r="24" spans="1:4" ht="12.75">
      <c r="A24" s="2">
        <f>A23</f>
        <v>1</v>
      </c>
      <c r="B24" s="2">
        <f>B23</f>
        <v>20.55</v>
      </c>
      <c r="C24" s="2">
        <f>IF(D24&gt;0,C23+1,C23)</f>
        <v>23.45</v>
      </c>
      <c r="D24" s="2">
        <f t="shared" si="0"/>
        <v>4</v>
      </c>
    </row>
    <row r="25" spans="1:4" ht="12.75">
      <c r="A25" s="2">
        <f>A23+IF(D24&gt;0,VLOOKUP(D24,Parameters!$A$7:$B$12,2,FALSE)/2,1)</f>
        <v>1.3333333333333333</v>
      </c>
      <c r="B25" s="2">
        <f>B24</f>
        <v>20.55</v>
      </c>
      <c r="C25" s="2">
        <f>C24</f>
        <v>23.45</v>
      </c>
      <c r="D25" s="2">
        <f t="shared" si="0"/>
        <v>4</v>
      </c>
    </row>
    <row r="26" spans="1:4" ht="12.75">
      <c r="A26" s="2">
        <f>A25</f>
        <v>1.3333333333333333</v>
      </c>
      <c r="B26" s="2">
        <f>IF(D26&gt;0,B25+1,B25)</f>
        <v>21.55</v>
      </c>
      <c r="C26" s="2">
        <f>C25</f>
        <v>23.45</v>
      </c>
      <c r="D26" s="2">
        <f t="shared" si="0"/>
        <v>4</v>
      </c>
    </row>
    <row r="27" spans="1:4" ht="12.75">
      <c r="A27" s="2">
        <f>A26</f>
        <v>1.3333333333333333</v>
      </c>
      <c r="B27" s="2">
        <f>B26</f>
        <v>21.55</v>
      </c>
      <c r="C27" s="2">
        <f>IF(D27&gt;0,C26+1,C26)</f>
        <v>24.45</v>
      </c>
      <c r="D27" s="2">
        <f>MAX(D26-2,0)</f>
        <v>2</v>
      </c>
    </row>
    <row r="28" spans="1:4" ht="12.75">
      <c r="A28">
        <f>A26+IF(D27&gt;0,VLOOKUP(D27,Parameters!$A$7:$B$12,2,FALSE)/2,1)</f>
        <v>2.25</v>
      </c>
      <c r="B28">
        <f>B27</f>
        <v>21.55</v>
      </c>
      <c r="C28">
        <f>C27</f>
        <v>24.45</v>
      </c>
      <c r="D28">
        <f>D27</f>
        <v>2</v>
      </c>
    </row>
    <row r="29" spans="1:4" ht="12.75">
      <c r="A29">
        <f>A28</f>
        <v>2.25</v>
      </c>
      <c r="B29">
        <f>B28+1</f>
        <v>22.55</v>
      </c>
      <c r="C29">
        <f>C28</f>
        <v>24.45</v>
      </c>
      <c r="D29">
        <f>D28</f>
        <v>2</v>
      </c>
    </row>
    <row r="30" spans="1:4" ht="12.75">
      <c r="A30">
        <f>A29</f>
        <v>2.25</v>
      </c>
      <c r="B30">
        <f>B29</f>
        <v>22.55</v>
      </c>
      <c r="C30">
        <f>IF(D30&gt;0,C29+1,C29)</f>
        <v>25.45</v>
      </c>
      <c r="D30">
        <f>D29</f>
        <v>2</v>
      </c>
    </row>
    <row r="31" spans="1:4" ht="12.75">
      <c r="A31">
        <f>A29+IF(D30&gt;0,VLOOKUP(D30,Parameters!$A$7:$B$12,2,FALSE)/2,1)</f>
        <v>3.1666666666666665</v>
      </c>
      <c r="B31">
        <f>B30</f>
        <v>22.55</v>
      </c>
      <c r="C31">
        <f>C30</f>
        <v>25.45</v>
      </c>
      <c r="D31">
        <f>D30</f>
        <v>2</v>
      </c>
    </row>
    <row r="32" spans="1:4" ht="12.75">
      <c r="A32">
        <f>A31</f>
        <v>3.1666666666666665</v>
      </c>
      <c r="B32">
        <f>IF(D32&gt;0,B31+1,B31)</f>
        <v>23.55</v>
      </c>
      <c r="C32">
        <f>C31</f>
        <v>25.45</v>
      </c>
      <c r="D32">
        <f>D31</f>
        <v>2</v>
      </c>
    </row>
    <row r="33" spans="1:4" ht="12.75">
      <c r="A33">
        <f>A32</f>
        <v>3.1666666666666665</v>
      </c>
      <c r="B33">
        <f>B32</f>
        <v>23.55</v>
      </c>
      <c r="C33">
        <f>IF(D33&gt;0,C32+1,C32)</f>
        <v>25.45</v>
      </c>
      <c r="D33">
        <f>MAX(D32-2,0)</f>
        <v>0</v>
      </c>
    </row>
    <row r="34" spans="1:4" ht="12.75">
      <c r="A34" s="2">
        <f>A32+IF(D33&gt;0,VLOOKUP(D33,Parameters!$A$7:$B$12,2,FALSE)/2,1)</f>
        <v>4.166666666666666</v>
      </c>
      <c r="B34" s="2">
        <f>B33</f>
        <v>23.55</v>
      </c>
      <c r="C34" s="2">
        <f>C33</f>
        <v>25.45</v>
      </c>
      <c r="D34" s="2">
        <f>D33</f>
        <v>0</v>
      </c>
    </row>
    <row r="35" spans="1:4" ht="12.75">
      <c r="A35" s="2">
        <f>A34</f>
        <v>4.166666666666666</v>
      </c>
      <c r="B35" s="2">
        <f>IF(D35&gt;0,B34+1,B34)</f>
        <v>23.55</v>
      </c>
      <c r="C35" s="2">
        <f>C34</f>
        <v>25.45</v>
      </c>
      <c r="D35" s="2">
        <f>D34</f>
        <v>0</v>
      </c>
    </row>
    <row r="36" spans="1:4" ht="12.75">
      <c r="A36" s="2">
        <f>A35</f>
        <v>4.166666666666666</v>
      </c>
      <c r="B36" s="2">
        <f>B35</f>
        <v>23.55</v>
      </c>
      <c r="C36" s="2">
        <f>IF(D36&gt;0,C35+1,C35)</f>
        <v>25.45</v>
      </c>
      <c r="D36" s="2">
        <f>D35</f>
        <v>0</v>
      </c>
    </row>
    <row r="37" spans="1:4" ht="12.75">
      <c r="A37" s="2">
        <f>A35+IF(D36&gt;0,VLOOKUP(D36,Parameters!$A$7:$B$12,2,FALSE)/2,1)</f>
        <v>5.166666666666666</v>
      </c>
      <c r="B37" s="2">
        <f>B36</f>
        <v>23.55</v>
      </c>
      <c r="C37" s="2">
        <f>C36</f>
        <v>25.45</v>
      </c>
      <c r="D37" s="2">
        <f>D36</f>
        <v>0</v>
      </c>
    </row>
    <row r="38" spans="1:4" ht="12.75">
      <c r="A38" s="2">
        <f>A37</f>
        <v>5.166666666666666</v>
      </c>
      <c r="B38" s="2">
        <f>IF(D38&gt;0,B37+1,B37)</f>
        <v>23.55</v>
      </c>
      <c r="C38" s="2">
        <f>C37</f>
        <v>25.45</v>
      </c>
      <c r="D38" s="2">
        <f>D37</f>
        <v>0</v>
      </c>
    </row>
    <row r="39" spans="1:4" ht="12.75">
      <c r="A39" s="2">
        <f>A38</f>
        <v>5.166666666666666</v>
      </c>
      <c r="B39" s="2">
        <f>B38</f>
        <v>23.55</v>
      </c>
      <c r="C39" s="2">
        <f>IF(D39&gt;0,C38+1,C38)</f>
        <v>25.45</v>
      </c>
      <c r="D39" s="2">
        <f>MAX(D38-2,0)</f>
        <v>0</v>
      </c>
    </row>
    <row r="40" spans="1:4" ht="12.75">
      <c r="A40">
        <f>A38+IF(D39&gt;0,VLOOKUP(D39,Parameters!$A$7:$B$12,2,FALSE)/2,1)</f>
        <v>6.166666666666666</v>
      </c>
      <c r="B40">
        <f>B39</f>
        <v>23.55</v>
      </c>
      <c r="C40">
        <f>C39</f>
        <v>25.45</v>
      </c>
      <c r="D40">
        <f>D39</f>
        <v>0</v>
      </c>
    </row>
    <row r="41" spans="1:4" ht="12.75">
      <c r="A41">
        <f>A40</f>
        <v>6.166666666666666</v>
      </c>
      <c r="B41">
        <f>IF(D41&gt;0,B40+1,B40)</f>
        <v>23.55</v>
      </c>
      <c r="C41">
        <f>C40</f>
        <v>25.45</v>
      </c>
      <c r="D41">
        <f>D40</f>
        <v>0</v>
      </c>
    </row>
    <row r="42" spans="1:4" ht="12.75">
      <c r="A42">
        <f>A41</f>
        <v>6.166666666666666</v>
      </c>
      <c r="B42">
        <f>B41</f>
        <v>23.55</v>
      </c>
      <c r="C42">
        <f>IF(D42&gt;0,C41+1,C41)</f>
        <v>25.45</v>
      </c>
      <c r="D42">
        <f>D41</f>
        <v>0</v>
      </c>
    </row>
    <row r="43" spans="1:4" ht="12.75">
      <c r="A43">
        <f>A41+IF(D42&gt;0,VLOOKUP(D42,Parameters!$A$7:$B$12,2,FALSE)/2,1)</f>
        <v>7.166666666666666</v>
      </c>
      <c r="B43">
        <f>B42</f>
        <v>23.55</v>
      </c>
      <c r="C43">
        <f>C42</f>
        <v>25.45</v>
      </c>
      <c r="D43">
        <f>D42</f>
        <v>0</v>
      </c>
    </row>
    <row r="44" spans="1:4" ht="12.75">
      <c r="A44">
        <f>A43</f>
        <v>7.166666666666666</v>
      </c>
      <c r="B44">
        <f>IF(D44&gt;0,B43+1,B43)</f>
        <v>23.55</v>
      </c>
      <c r="C44">
        <f>C43</f>
        <v>25.45</v>
      </c>
      <c r="D44">
        <f>D43</f>
        <v>0</v>
      </c>
    </row>
    <row r="45" spans="1:4" ht="12.75">
      <c r="A45">
        <f>A44</f>
        <v>7.166666666666666</v>
      </c>
      <c r="B45">
        <f>B44</f>
        <v>23.55</v>
      </c>
      <c r="C45">
        <f>IF(D45&gt;0,C44+1,C44)</f>
        <v>25.45</v>
      </c>
      <c r="D45">
        <f>MAX(D44-2,0)</f>
        <v>0</v>
      </c>
    </row>
    <row r="46" spans="1:4" ht="12.75">
      <c r="A46">
        <f>A44+IF(D45&gt;0,VLOOKUP(D45,Parameters!$A$7:$B$12,2,FALSE)/2,1)</f>
        <v>8.166666666666666</v>
      </c>
      <c r="B46" s="2">
        <f>B45</f>
        <v>23.55</v>
      </c>
      <c r="C46" s="2">
        <f>C45</f>
        <v>25.45</v>
      </c>
      <c r="D46" s="2">
        <f>D45</f>
        <v>0</v>
      </c>
    </row>
    <row r="47" spans="1:4" ht="12.75">
      <c r="A47" s="2">
        <f>A46</f>
        <v>8.166666666666666</v>
      </c>
      <c r="B47" s="2">
        <f>IF(D47&gt;0,B46+1,B46)</f>
        <v>23.55</v>
      </c>
      <c r="C47" s="2">
        <f>C46</f>
        <v>25.45</v>
      </c>
      <c r="D47" s="2">
        <f>D46</f>
        <v>0</v>
      </c>
    </row>
    <row r="48" spans="1:4" ht="12.75">
      <c r="A48" s="2">
        <f>A47</f>
        <v>8.166666666666666</v>
      </c>
      <c r="B48" s="2">
        <f>B47</f>
        <v>23.55</v>
      </c>
      <c r="C48" s="2">
        <f>IF(D48&gt;0,C47+1,C47)</f>
        <v>25.45</v>
      </c>
      <c r="D48" s="2">
        <f>D47</f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B29" sqref="B29"/>
    </sheetView>
  </sheetViews>
  <sheetFormatPr defaultColWidth="11.00390625" defaultRowHeight="12.75"/>
  <sheetData>
    <row r="1" spans="1:3" ht="12.75">
      <c r="A1" t="s">
        <v>7</v>
      </c>
      <c r="C1">
        <v>9.55</v>
      </c>
    </row>
    <row r="2" spans="1:3" ht="12.75">
      <c r="A2" t="s">
        <v>6</v>
      </c>
      <c r="C2">
        <v>12.45</v>
      </c>
    </row>
    <row r="3" spans="1:3" ht="12.75">
      <c r="A3" t="s">
        <v>8</v>
      </c>
      <c r="C3">
        <v>-1</v>
      </c>
    </row>
    <row r="4" spans="1:3" ht="12.75">
      <c r="A4" t="s">
        <v>13</v>
      </c>
      <c r="C4">
        <v>3</v>
      </c>
    </row>
    <row r="6" spans="1:4" ht="12.75">
      <c r="A6" t="s">
        <v>9</v>
      </c>
      <c r="B6" t="s">
        <v>10</v>
      </c>
      <c r="C6" t="s">
        <v>11</v>
      </c>
      <c r="D6" t="s">
        <v>12</v>
      </c>
    </row>
    <row r="7" spans="1:4" ht="12.75">
      <c r="A7">
        <v>-1</v>
      </c>
      <c r="B7">
        <f>C1</f>
        <v>9.55</v>
      </c>
      <c r="C7">
        <f>C2</f>
        <v>12.45</v>
      </c>
      <c r="D7">
        <f>C4</f>
        <v>3</v>
      </c>
    </row>
    <row r="8" spans="1:4" ht="12.75">
      <c r="A8">
        <f>C3</f>
        <v>-1</v>
      </c>
      <c r="B8">
        <f>B7+1</f>
        <v>10.55</v>
      </c>
      <c r="C8">
        <f>C7</f>
        <v>12.45</v>
      </c>
      <c r="D8">
        <f>D7</f>
        <v>3</v>
      </c>
    </row>
    <row r="9" spans="1:4" ht="12.75">
      <c r="A9">
        <f>A8</f>
        <v>-1</v>
      </c>
      <c r="B9">
        <f>B8</f>
        <v>10.55</v>
      </c>
      <c r="C9">
        <f>C8+1</f>
        <v>13.45</v>
      </c>
      <c r="D9">
        <f aca="true" t="shared" si="0" ref="D9:D26">D8</f>
        <v>3</v>
      </c>
    </row>
    <row r="10" spans="1:4" ht="12.75">
      <c r="A10" s="2">
        <f>A8+IF(D9&gt;0,VLOOKUP(D9,Parameters!$A$7:$B$12,2,FALSE)/2,1)</f>
        <v>-0.5</v>
      </c>
      <c r="B10" s="2">
        <f>B9</f>
        <v>10.55</v>
      </c>
      <c r="C10" s="2">
        <f>C9</f>
        <v>13.45</v>
      </c>
      <c r="D10" s="2">
        <f t="shared" si="0"/>
        <v>3</v>
      </c>
    </row>
    <row r="11" spans="1:4" ht="12.75">
      <c r="A11" s="2">
        <f>A10</f>
        <v>-0.5</v>
      </c>
      <c r="B11" s="2">
        <f>B10+1</f>
        <v>11.55</v>
      </c>
      <c r="C11" s="2">
        <f>C10</f>
        <v>13.45</v>
      </c>
      <c r="D11" s="2">
        <f t="shared" si="0"/>
        <v>3</v>
      </c>
    </row>
    <row r="12" spans="1:4" ht="12.75">
      <c r="A12" s="2">
        <f>A11</f>
        <v>-0.5</v>
      </c>
      <c r="B12" s="2">
        <f>B11</f>
        <v>11.55</v>
      </c>
      <c r="C12" s="2">
        <f>IF(D12&gt;0,C11+1,C11)</f>
        <v>14.45</v>
      </c>
      <c r="D12" s="2">
        <f t="shared" si="0"/>
        <v>3</v>
      </c>
    </row>
    <row r="13" spans="1:4" ht="12.75">
      <c r="A13" s="2">
        <f>A11+IF(D12&gt;0,VLOOKUP(D12,Parameters!$A$7:$B$12,2,FALSE)/2,1)</f>
        <v>0</v>
      </c>
      <c r="B13" s="2">
        <f>B12</f>
        <v>11.55</v>
      </c>
      <c r="C13" s="2">
        <f>C12</f>
        <v>14.45</v>
      </c>
      <c r="D13" s="2">
        <f t="shared" si="0"/>
        <v>3</v>
      </c>
    </row>
    <row r="14" spans="1:4" ht="12.75">
      <c r="A14" s="2">
        <f>A13</f>
        <v>0</v>
      </c>
      <c r="B14" s="2">
        <f>B13+1</f>
        <v>12.55</v>
      </c>
      <c r="C14" s="2">
        <f>C13</f>
        <v>14.45</v>
      </c>
      <c r="D14" s="2">
        <f t="shared" si="0"/>
        <v>3</v>
      </c>
    </row>
    <row r="15" spans="1:4" ht="12.75">
      <c r="A15" s="2">
        <f>A14</f>
        <v>0</v>
      </c>
      <c r="B15" s="2">
        <f>B14</f>
        <v>12.55</v>
      </c>
      <c r="C15" s="2">
        <f>IF(D15&gt;0,C14+1,C14)</f>
        <v>15.45</v>
      </c>
      <c r="D15" s="2">
        <f t="shared" si="0"/>
        <v>3</v>
      </c>
    </row>
    <row r="16" spans="1:4" ht="12.75">
      <c r="A16">
        <f>A14+IF(D15&gt;0,VLOOKUP(D15,Parameters!$A$7:$B$12,2,FALSE)/2,1)</f>
        <v>0.5</v>
      </c>
      <c r="B16">
        <f>B15</f>
        <v>12.55</v>
      </c>
      <c r="C16">
        <f>C15</f>
        <v>15.45</v>
      </c>
      <c r="D16">
        <f t="shared" si="0"/>
        <v>3</v>
      </c>
    </row>
    <row r="17" spans="1:4" ht="12.75">
      <c r="A17">
        <f>A16</f>
        <v>0.5</v>
      </c>
      <c r="B17">
        <f>B16+1</f>
        <v>13.55</v>
      </c>
      <c r="C17">
        <f>C16</f>
        <v>15.45</v>
      </c>
      <c r="D17">
        <f t="shared" si="0"/>
        <v>3</v>
      </c>
    </row>
    <row r="18" spans="1:4" ht="12.75">
      <c r="A18">
        <f>A17</f>
        <v>0.5</v>
      </c>
      <c r="B18">
        <f>B17</f>
        <v>13.55</v>
      </c>
      <c r="C18">
        <f>IF(D18&gt;0,C17+1,C17)</f>
        <v>16.45</v>
      </c>
      <c r="D18">
        <f t="shared" si="0"/>
        <v>3</v>
      </c>
    </row>
    <row r="19" spans="1:4" ht="12.75">
      <c r="A19">
        <f>A17+IF(D18&gt;0,VLOOKUP(D18,Parameters!$A$7:$B$12,2,FALSE)/2,1)</f>
        <v>1</v>
      </c>
      <c r="B19">
        <f>B18</f>
        <v>13.55</v>
      </c>
      <c r="C19">
        <f>C18</f>
        <v>16.45</v>
      </c>
      <c r="D19">
        <f t="shared" si="0"/>
        <v>3</v>
      </c>
    </row>
    <row r="20" spans="1:4" ht="12.75">
      <c r="A20">
        <f>A19</f>
        <v>1</v>
      </c>
      <c r="B20">
        <f>B19+1</f>
        <v>14.55</v>
      </c>
      <c r="C20">
        <f>C19</f>
        <v>16.45</v>
      </c>
      <c r="D20">
        <f t="shared" si="0"/>
        <v>3</v>
      </c>
    </row>
    <row r="21" spans="1:4" ht="12.75">
      <c r="A21">
        <f>A20</f>
        <v>1</v>
      </c>
      <c r="B21">
        <f>B20</f>
        <v>14.55</v>
      </c>
      <c r="C21">
        <f>IF(D21&gt;0,C20+1,C20)</f>
        <v>17.45</v>
      </c>
      <c r="D21">
        <f>MAX(D20-2,0)</f>
        <v>1</v>
      </c>
    </row>
    <row r="22" spans="1:4" ht="12.75">
      <c r="A22" s="2">
        <f>A20+IF(D21&gt;0,VLOOKUP(D21,Parameters!$A$7:$B$12,2,FALSE)/2,1)</f>
        <v>2.5</v>
      </c>
      <c r="B22" s="2">
        <f>B21</f>
        <v>14.55</v>
      </c>
      <c r="C22" s="2">
        <f>C21</f>
        <v>17.45</v>
      </c>
      <c r="D22" s="2">
        <f t="shared" si="0"/>
        <v>1</v>
      </c>
    </row>
    <row r="23" spans="1:4" ht="12.75">
      <c r="A23" s="2">
        <f>A22</f>
        <v>2.5</v>
      </c>
      <c r="B23" s="2">
        <f>B22+1</f>
        <v>15.55</v>
      </c>
      <c r="C23" s="2">
        <f>C22</f>
        <v>17.45</v>
      </c>
      <c r="D23" s="2">
        <f t="shared" si="0"/>
        <v>1</v>
      </c>
    </row>
    <row r="24" spans="1:4" ht="12.75">
      <c r="A24" s="2">
        <f>A23</f>
        <v>2.5</v>
      </c>
      <c r="B24" s="2">
        <f>B23</f>
        <v>15.55</v>
      </c>
      <c r="C24" s="2">
        <f>IF(D24&gt;0,C23+1,C23)</f>
        <v>18.45</v>
      </c>
      <c r="D24" s="2">
        <f t="shared" si="0"/>
        <v>1</v>
      </c>
    </row>
    <row r="25" spans="1:4" ht="12.75">
      <c r="A25" s="2">
        <f>A23+IF(D24&gt;0,VLOOKUP(D24,Parameters!$A$7:$B$12,2,FALSE)/2,1)</f>
        <v>4</v>
      </c>
      <c r="B25" s="2">
        <f>B24</f>
        <v>15.55</v>
      </c>
      <c r="C25" s="2">
        <f>C24</f>
        <v>18.45</v>
      </c>
      <c r="D25" s="2">
        <f t="shared" si="0"/>
        <v>1</v>
      </c>
    </row>
    <row r="26" spans="1:4" ht="12.75">
      <c r="A26" s="2">
        <f>A25</f>
        <v>4</v>
      </c>
      <c r="B26" s="2">
        <f>IF(D26&gt;0,B25+1,B25)</f>
        <v>16.55</v>
      </c>
      <c r="C26" s="2">
        <f>C25</f>
        <v>18.45</v>
      </c>
      <c r="D26" s="2">
        <f t="shared" si="0"/>
        <v>1</v>
      </c>
    </row>
    <row r="27" spans="1:4" ht="12.75">
      <c r="A27" s="2">
        <f>A26</f>
        <v>4</v>
      </c>
      <c r="B27" s="2">
        <f>B26</f>
        <v>16.55</v>
      </c>
      <c r="C27" s="2">
        <f>IF(D27&gt;0,C26+1,C26)</f>
        <v>18.45</v>
      </c>
      <c r="D27" s="2">
        <f>MAX(D26-2,0)</f>
        <v>0</v>
      </c>
    </row>
    <row r="28" spans="1:4" ht="12.75">
      <c r="A28">
        <f>A26+IF(D27&gt;0,VLOOKUP(D27,Parameters!$A$7:$B$12,2,FALSE)/2,1)</f>
        <v>5</v>
      </c>
      <c r="B28">
        <f>B27</f>
        <v>16.55</v>
      </c>
      <c r="C28">
        <f>C27</f>
        <v>18.45</v>
      </c>
      <c r="D28">
        <f>D27</f>
        <v>0</v>
      </c>
    </row>
    <row r="29" spans="1:4" ht="12.75">
      <c r="A29">
        <f>A28</f>
        <v>5</v>
      </c>
      <c r="B29">
        <f>IF(D29&gt;0,B28+1,B28)</f>
        <v>16.55</v>
      </c>
      <c r="C29">
        <f>C28</f>
        <v>18.45</v>
      </c>
      <c r="D29">
        <f>D28</f>
        <v>0</v>
      </c>
    </row>
    <row r="30" spans="1:4" ht="12.75">
      <c r="A30">
        <f>A29</f>
        <v>5</v>
      </c>
      <c r="B30">
        <f>B29</f>
        <v>16.55</v>
      </c>
      <c r="C30">
        <f>IF(D30&gt;0,C29+1,C29)</f>
        <v>18.45</v>
      </c>
      <c r="D30">
        <f>D29</f>
        <v>0</v>
      </c>
    </row>
    <row r="31" spans="1:4" ht="12.75">
      <c r="A31">
        <f>A29+IF(D30&gt;0,VLOOKUP(D30,Parameters!$A$7:$B$12,2,FALSE)/2,1)</f>
        <v>6</v>
      </c>
      <c r="B31">
        <f>B30</f>
        <v>16.55</v>
      </c>
      <c r="C31">
        <f>C30</f>
        <v>18.45</v>
      </c>
      <c r="D31">
        <f>D30</f>
        <v>0</v>
      </c>
    </row>
    <row r="32" spans="1:4" ht="12.75">
      <c r="A32">
        <f>A31</f>
        <v>6</v>
      </c>
      <c r="B32">
        <f>IF(D32&gt;0,B31+1,B31)</f>
        <v>16.55</v>
      </c>
      <c r="C32">
        <f>C31</f>
        <v>18.45</v>
      </c>
      <c r="D32">
        <f>D31</f>
        <v>0</v>
      </c>
    </row>
    <row r="33" spans="1:4" ht="12.75">
      <c r="A33">
        <f>A32</f>
        <v>6</v>
      </c>
      <c r="B33">
        <f>B32</f>
        <v>16.55</v>
      </c>
      <c r="C33">
        <f>IF(D33&gt;0,C32+1,C32)</f>
        <v>18.45</v>
      </c>
      <c r="D33">
        <f>MAX(D32-2,0)</f>
        <v>0</v>
      </c>
    </row>
    <row r="34" spans="1:4" ht="12.75">
      <c r="A34" s="2">
        <f>A32+IF(D33&gt;0,VLOOKUP(D33,Parameters!$A$7:$B$12,2,FALSE)/2,1)</f>
        <v>7</v>
      </c>
      <c r="B34" s="2">
        <f>B33</f>
        <v>16.55</v>
      </c>
      <c r="C34" s="2">
        <f>C33</f>
        <v>18.45</v>
      </c>
      <c r="D34" s="2">
        <f>D33</f>
        <v>0</v>
      </c>
    </row>
    <row r="35" spans="1:4" ht="12.75">
      <c r="A35" s="2">
        <f>A34</f>
        <v>7</v>
      </c>
      <c r="B35" s="2">
        <f>IF(D35&gt;0,B34+1,B34)</f>
        <v>16.55</v>
      </c>
      <c r="C35" s="2">
        <f>C34</f>
        <v>18.45</v>
      </c>
      <c r="D35" s="2">
        <f>D34</f>
        <v>0</v>
      </c>
    </row>
    <row r="36" spans="1:4" ht="12.75">
      <c r="A36" s="2">
        <f>A35</f>
        <v>7</v>
      </c>
      <c r="B36" s="2">
        <f>B35</f>
        <v>16.55</v>
      </c>
      <c r="C36" s="2">
        <f>IF(D36&gt;0,C35+1,C35)</f>
        <v>18.45</v>
      </c>
      <c r="D36" s="2">
        <f>D35</f>
        <v>0</v>
      </c>
    </row>
    <row r="37" spans="1:4" ht="12.75">
      <c r="A37" s="2">
        <f>A35+IF(D36&gt;0,VLOOKUP(D36,Parameters!$A$7:$B$12,2,FALSE)/2,1)</f>
        <v>8</v>
      </c>
      <c r="B37" s="2">
        <f>B36</f>
        <v>16.55</v>
      </c>
      <c r="C37" s="2">
        <f>C36</f>
        <v>18.45</v>
      </c>
      <c r="D37" s="2">
        <f>D36</f>
        <v>0</v>
      </c>
    </row>
    <row r="38" spans="1:4" ht="12.75">
      <c r="A38" s="2">
        <f>A37</f>
        <v>8</v>
      </c>
      <c r="B38" s="2">
        <f>IF(D38&gt;0,B37+1,B37)</f>
        <v>16.55</v>
      </c>
      <c r="C38" s="2">
        <f>C37</f>
        <v>18.45</v>
      </c>
      <c r="D38" s="2">
        <f>D37</f>
        <v>0</v>
      </c>
    </row>
    <row r="39" spans="1:4" ht="12.75">
      <c r="A39" s="2">
        <f>A38</f>
        <v>8</v>
      </c>
      <c r="B39" s="2">
        <f>B38</f>
        <v>16.55</v>
      </c>
      <c r="C39" s="2">
        <f>IF(D39&gt;0,C38+1,C38)</f>
        <v>18.45</v>
      </c>
      <c r="D39" s="2">
        <f>MAX(D38-2,0)</f>
        <v>0</v>
      </c>
    </row>
    <row r="40" spans="1:4" ht="12.75">
      <c r="A40">
        <f>A38+IF(D39&gt;0,VLOOKUP(D39,Parameters!$A$7:$B$12,2,FALSE)/2,1)</f>
        <v>9</v>
      </c>
      <c r="B40">
        <f>B39</f>
        <v>16.55</v>
      </c>
      <c r="C40">
        <f>C39</f>
        <v>18.45</v>
      </c>
      <c r="D40">
        <f>D39</f>
        <v>0</v>
      </c>
    </row>
    <row r="41" spans="1:4" ht="12.75">
      <c r="A41">
        <f>A40</f>
        <v>9</v>
      </c>
      <c r="B41">
        <f>IF(D41&gt;0,B40+1,B40)</f>
        <v>16.55</v>
      </c>
      <c r="C41">
        <f>C40</f>
        <v>18.45</v>
      </c>
      <c r="D41">
        <f>D40</f>
        <v>0</v>
      </c>
    </row>
    <row r="42" spans="1:4" ht="12.75">
      <c r="A42">
        <f>A41</f>
        <v>9</v>
      </c>
      <c r="B42">
        <f>B41</f>
        <v>16.55</v>
      </c>
      <c r="C42">
        <f>IF(D42&gt;0,C41+1,C41)</f>
        <v>18.45</v>
      </c>
      <c r="D42">
        <f>D41</f>
        <v>0</v>
      </c>
    </row>
    <row r="43" spans="1:4" ht="12.75">
      <c r="A43">
        <f>A41+IF(D42&gt;0,VLOOKUP(D42,Parameters!$A$7:$B$12,2,FALSE)/2,1)</f>
        <v>10</v>
      </c>
      <c r="B43">
        <f>B42</f>
        <v>16.55</v>
      </c>
      <c r="C43">
        <f>C42</f>
        <v>18.45</v>
      </c>
      <c r="D43">
        <f>D42</f>
        <v>0</v>
      </c>
    </row>
    <row r="44" spans="1:4" ht="12.75">
      <c r="A44">
        <f>A43</f>
        <v>10</v>
      </c>
      <c r="B44">
        <f>IF(D44&gt;0,B43+1,B43)</f>
        <v>16.55</v>
      </c>
      <c r="C44">
        <f>C43</f>
        <v>18.45</v>
      </c>
      <c r="D44">
        <f>D43</f>
        <v>0</v>
      </c>
    </row>
    <row r="45" spans="1:4" ht="12.75">
      <c r="A45">
        <f>A44</f>
        <v>10</v>
      </c>
      <c r="B45">
        <f>B44</f>
        <v>16.55</v>
      </c>
      <c r="C45">
        <f>IF(D45&gt;0,C44+1,C44)</f>
        <v>18.45</v>
      </c>
      <c r="D45">
        <f>MAX(D44-2,0)</f>
        <v>0</v>
      </c>
    </row>
    <row r="46" spans="1:4" ht="12.75">
      <c r="A46">
        <f>A44+IF(D45&gt;0,VLOOKUP(D45,Parameters!$A$7:$B$12,2,FALSE)/2,1)</f>
        <v>11</v>
      </c>
      <c r="B46" s="2">
        <f>B45</f>
        <v>16.55</v>
      </c>
      <c r="C46" s="2">
        <f>C45</f>
        <v>18.45</v>
      </c>
      <c r="D46" s="2">
        <f>D45</f>
        <v>0</v>
      </c>
    </row>
    <row r="47" spans="1:4" ht="12.75">
      <c r="A47" s="2">
        <f>A46</f>
        <v>11</v>
      </c>
      <c r="B47" s="2">
        <f>IF(D47&gt;0,B46+1,B46)</f>
        <v>16.55</v>
      </c>
      <c r="C47" s="2">
        <f>C46</f>
        <v>18.45</v>
      </c>
      <c r="D47" s="2">
        <f>D46</f>
        <v>0</v>
      </c>
    </row>
    <row r="48" spans="1:4" ht="12.75">
      <c r="A48" s="2">
        <f>A47</f>
        <v>11</v>
      </c>
      <c r="B48" s="2">
        <f>B47</f>
        <v>16.55</v>
      </c>
      <c r="C48" s="2">
        <f>IF(D48&gt;0,C47+1,C47)</f>
        <v>18.45</v>
      </c>
      <c r="D48" s="2">
        <f>D47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B23" sqref="B23"/>
    </sheetView>
  </sheetViews>
  <sheetFormatPr defaultColWidth="11.00390625" defaultRowHeight="12.75"/>
  <sheetData>
    <row r="1" spans="1:3" ht="12.75">
      <c r="A1" t="s">
        <v>7</v>
      </c>
      <c r="C1">
        <v>4.55</v>
      </c>
    </row>
    <row r="2" spans="1:3" ht="12.75">
      <c r="A2" t="s">
        <v>6</v>
      </c>
      <c r="C2">
        <v>7.45</v>
      </c>
    </row>
    <row r="3" spans="1:3" ht="12.75">
      <c r="A3" t="s">
        <v>8</v>
      </c>
      <c r="C3">
        <f>-11/12</f>
        <v>-0.9166666666666666</v>
      </c>
    </row>
    <row r="4" spans="1:3" ht="12.75">
      <c r="A4" t="s">
        <v>13</v>
      </c>
      <c r="C4">
        <v>2</v>
      </c>
    </row>
    <row r="6" spans="1:4" ht="12.75">
      <c r="A6" t="s">
        <v>9</v>
      </c>
      <c r="B6" t="s">
        <v>10</v>
      </c>
      <c r="C6" t="s">
        <v>11</v>
      </c>
      <c r="D6" t="s">
        <v>12</v>
      </c>
    </row>
    <row r="7" spans="1:4" ht="12.75">
      <c r="A7">
        <v>-1</v>
      </c>
      <c r="B7">
        <f>C1</f>
        <v>4.55</v>
      </c>
      <c r="C7">
        <f>C2</f>
        <v>7.45</v>
      </c>
      <c r="D7">
        <f>C4</f>
        <v>2</v>
      </c>
    </row>
    <row r="8" spans="1:4" ht="12.75">
      <c r="A8">
        <f>C3</f>
        <v>-0.9166666666666666</v>
      </c>
      <c r="B8">
        <f>B7+1</f>
        <v>5.55</v>
      </c>
      <c r="C8">
        <f>C7</f>
        <v>7.45</v>
      </c>
      <c r="D8">
        <f>D7</f>
        <v>2</v>
      </c>
    </row>
    <row r="9" spans="1:4" ht="12.75">
      <c r="A9">
        <f>A8</f>
        <v>-0.9166666666666666</v>
      </c>
      <c r="B9">
        <f>B8</f>
        <v>5.55</v>
      </c>
      <c r="C9">
        <f>C8+1</f>
        <v>8.45</v>
      </c>
      <c r="D9">
        <f aca="true" t="shared" si="0" ref="D9:D20">D8</f>
        <v>2</v>
      </c>
    </row>
    <row r="10" spans="1:4" ht="12.75">
      <c r="A10" s="2">
        <f>A8+IF(D9&gt;0,VLOOKUP(D9,Parameters!$A$7:$B$12,2,FALSE)/2,1)</f>
        <v>0</v>
      </c>
      <c r="B10" s="2">
        <f>B9</f>
        <v>5.55</v>
      </c>
      <c r="C10" s="2">
        <f>C9</f>
        <v>8.45</v>
      </c>
      <c r="D10" s="2">
        <f t="shared" si="0"/>
        <v>2</v>
      </c>
    </row>
    <row r="11" spans="1:4" ht="12.75">
      <c r="A11" s="2">
        <f>A10</f>
        <v>0</v>
      </c>
      <c r="B11" s="2">
        <f>B10+1</f>
        <v>6.55</v>
      </c>
      <c r="C11" s="2">
        <f>C10</f>
        <v>8.45</v>
      </c>
      <c r="D11" s="2">
        <f t="shared" si="0"/>
        <v>2</v>
      </c>
    </row>
    <row r="12" spans="1:4" ht="12.75">
      <c r="A12" s="2">
        <f>A11</f>
        <v>0</v>
      </c>
      <c r="B12" s="2">
        <f>B11</f>
        <v>6.55</v>
      </c>
      <c r="C12" s="2">
        <f>IF(D12&gt;0,C11+1,C11)</f>
        <v>9.45</v>
      </c>
      <c r="D12" s="2">
        <f t="shared" si="0"/>
        <v>2</v>
      </c>
    </row>
    <row r="13" spans="1:4" ht="12.75">
      <c r="A13" s="2">
        <f>A11+IF(D12&gt;0,VLOOKUP(D12,Parameters!$A$7:$B$12,2,FALSE)/2,1)</f>
        <v>0.9166666666666666</v>
      </c>
      <c r="B13" s="2">
        <f>B12</f>
        <v>6.55</v>
      </c>
      <c r="C13" s="2">
        <f>C12</f>
        <v>9.45</v>
      </c>
      <c r="D13" s="2">
        <f t="shared" si="0"/>
        <v>2</v>
      </c>
    </row>
    <row r="14" spans="1:4" ht="12.75">
      <c r="A14" s="2">
        <f>A13</f>
        <v>0.9166666666666666</v>
      </c>
      <c r="B14" s="2">
        <f>B13+1</f>
        <v>7.55</v>
      </c>
      <c r="C14" s="2">
        <f>C13</f>
        <v>9.45</v>
      </c>
      <c r="D14" s="2">
        <f t="shared" si="0"/>
        <v>2</v>
      </c>
    </row>
    <row r="15" spans="1:4" ht="12.75">
      <c r="A15" s="2">
        <f>A14</f>
        <v>0.9166666666666666</v>
      </c>
      <c r="B15" s="2">
        <f>B14</f>
        <v>7.55</v>
      </c>
      <c r="C15" s="2">
        <f>IF(D15&gt;0,C14+1,C14)</f>
        <v>10.45</v>
      </c>
      <c r="D15" s="2">
        <f t="shared" si="0"/>
        <v>2</v>
      </c>
    </row>
    <row r="16" spans="1:4" ht="12.75">
      <c r="A16">
        <f>A14+IF(D15&gt;0,VLOOKUP(D15,Parameters!$A$7:$B$12,2,FALSE)/2,1)</f>
        <v>1.8333333333333333</v>
      </c>
      <c r="B16">
        <f>B15</f>
        <v>7.55</v>
      </c>
      <c r="C16">
        <f>C15</f>
        <v>10.45</v>
      </c>
      <c r="D16">
        <f t="shared" si="0"/>
        <v>2</v>
      </c>
    </row>
    <row r="17" spans="1:4" ht="12.75">
      <c r="A17">
        <f>A16</f>
        <v>1.8333333333333333</v>
      </c>
      <c r="B17">
        <f>B16+1</f>
        <v>8.55</v>
      </c>
      <c r="C17">
        <f>C16</f>
        <v>10.45</v>
      </c>
      <c r="D17">
        <f t="shared" si="0"/>
        <v>2</v>
      </c>
    </row>
    <row r="18" spans="1:4" ht="12.75">
      <c r="A18">
        <f>A17</f>
        <v>1.8333333333333333</v>
      </c>
      <c r="B18">
        <f>B17</f>
        <v>8.55</v>
      </c>
      <c r="C18">
        <f>IF(D18&gt;0,C17+1,C17)</f>
        <v>11.45</v>
      </c>
      <c r="D18">
        <f t="shared" si="0"/>
        <v>2</v>
      </c>
    </row>
    <row r="19" spans="1:4" ht="12.75">
      <c r="A19">
        <f>A17+IF(D18&gt;0,VLOOKUP(D18,Parameters!$A$7:$B$12,2,FALSE)/2,1)</f>
        <v>2.75</v>
      </c>
      <c r="B19">
        <f>B18</f>
        <v>8.55</v>
      </c>
      <c r="C19">
        <f>C18</f>
        <v>11.45</v>
      </c>
      <c r="D19">
        <f t="shared" si="0"/>
        <v>2</v>
      </c>
    </row>
    <row r="20" spans="1:4" ht="12.75">
      <c r="A20">
        <f>A19</f>
        <v>2.75</v>
      </c>
      <c r="B20">
        <f>B19+1</f>
        <v>9.55</v>
      </c>
      <c r="C20">
        <f>C19</f>
        <v>11.45</v>
      </c>
      <c r="D20">
        <f t="shared" si="0"/>
        <v>2</v>
      </c>
    </row>
    <row r="21" spans="1:4" ht="12.75">
      <c r="A21">
        <f>A20</f>
        <v>2.75</v>
      </c>
      <c r="B21">
        <f>B20</f>
        <v>9.55</v>
      </c>
      <c r="C21">
        <f>IF(D21&gt;0,C20+1,C20)</f>
        <v>11.45</v>
      </c>
      <c r="D21">
        <f>MAX(D20-2,0)</f>
        <v>0</v>
      </c>
    </row>
    <row r="22" spans="1:4" ht="12.75">
      <c r="A22" s="2">
        <f>A20+IF(D21&gt;0,VLOOKUP(D21,Parameters!$A$7:$B$12,2,FALSE)/2,1)</f>
        <v>3.75</v>
      </c>
      <c r="B22" s="2">
        <f>B21</f>
        <v>9.55</v>
      </c>
      <c r="C22" s="2">
        <f>C21</f>
        <v>11.45</v>
      </c>
      <c r="D22" s="2">
        <f>D21</f>
        <v>0</v>
      </c>
    </row>
    <row r="23" spans="1:4" ht="12.75">
      <c r="A23" s="2">
        <f>A22</f>
        <v>3.75</v>
      </c>
      <c r="B23" s="2">
        <f>IF(D23&gt;0,B22+1,B22)</f>
        <v>9.55</v>
      </c>
      <c r="C23" s="2">
        <f>C22</f>
        <v>11.45</v>
      </c>
      <c r="D23" s="2">
        <f>D22</f>
        <v>0</v>
      </c>
    </row>
    <row r="24" spans="1:4" ht="12.75">
      <c r="A24" s="2">
        <f>A23</f>
        <v>3.75</v>
      </c>
      <c r="B24" s="2">
        <f>B23</f>
        <v>9.55</v>
      </c>
      <c r="C24" s="2">
        <f>IF(D24&gt;0,C23+1,C23)</f>
        <v>11.45</v>
      </c>
      <c r="D24" s="2">
        <f>D23</f>
        <v>0</v>
      </c>
    </row>
    <row r="25" spans="1:4" ht="12.75">
      <c r="A25" s="2">
        <f>A23+IF(D24&gt;0,VLOOKUP(D24,Parameters!$A$7:$B$12,2,FALSE)/2,1)</f>
        <v>4.75</v>
      </c>
      <c r="B25" s="2">
        <f>B24</f>
        <v>9.55</v>
      </c>
      <c r="C25" s="2">
        <f>C24</f>
        <v>11.45</v>
      </c>
      <c r="D25" s="2">
        <f>D24</f>
        <v>0</v>
      </c>
    </row>
    <row r="26" spans="1:4" ht="12.75">
      <c r="A26" s="2">
        <f>A25</f>
        <v>4.75</v>
      </c>
      <c r="B26" s="2">
        <f>IF(D26&gt;0,B25+1,B25)</f>
        <v>9.55</v>
      </c>
      <c r="C26" s="2">
        <f>C25</f>
        <v>11.45</v>
      </c>
      <c r="D26" s="2">
        <f>D25</f>
        <v>0</v>
      </c>
    </row>
    <row r="27" spans="1:4" ht="12.75">
      <c r="A27" s="2">
        <f>A26</f>
        <v>4.75</v>
      </c>
      <c r="B27" s="2">
        <f>B26</f>
        <v>9.55</v>
      </c>
      <c r="C27" s="2">
        <f>IF(D27&gt;0,C26+1,C26)</f>
        <v>11.45</v>
      </c>
      <c r="D27" s="2">
        <f>MAX(D26-2,0)</f>
        <v>0</v>
      </c>
    </row>
    <row r="28" spans="1:4" ht="12.75">
      <c r="A28">
        <f>A26+IF(D27&gt;0,VLOOKUP(D27,Parameters!$A$7:$B$12,2,FALSE)/2,1)</f>
        <v>5.75</v>
      </c>
      <c r="B28">
        <f>B27</f>
        <v>9.55</v>
      </c>
      <c r="C28">
        <f>C27</f>
        <v>11.45</v>
      </c>
      <c r="D28">
        <f>D27</f>
        <v>0</v>
      </c>
    </row>
    <row r="29" spans="1:4" ht="12.75">
      <c r="A29">
        <f>A28</f>
        <v>5.75</v>
      </c>
      <c r="B29">
        <f>IF(D29&gt;0,B28+1,B28)</f>
        <v>9.55</v>
      </c>
      <c r="C29">
        <f>C28</f>
        <v>11.45</v>
      </c>
      <c r="D29">
        <f>D28</f>
        <v>0</v>
      </c>
    </row>
    <row r="30" spans="1:4" ht="12.75">
      <c r="A30">
        <f>A29</f>
        <v>5.75</v>
      </c>
      <c r="B30">
        <f>B29</f>
        <v>9.55</v>
      </c>
      <c r="C30">
        <f>IF(D30&gt;0,C29+1,C29)</f>
        <v>11.45</v>
      </c>
      <c r="D30">
        <f>D29</f>
        <v>0</v>
      </c>
    </row>
    <row r="31" spans="1:4" ht="12.75">
      <c r="A31">
        <f>A29+IF(D30&gt;0,VLOOKUP(D30,Parameters!$A$7:$B$12,2,FALSE)/2,1)</f>
        <v>6.75</v>
      </c>
      <c r="B31">
        <f>B30</f>
        <v>9.55</v>
      </c>
      <c r="C31">
        <f>C30</f>
        <v>11.45</v>
      </c>
      <c r="D31">
        <f>D30</f>
        <v>0</v>
      </c>
    </row>
    <row r="32" spans="1:4" ht="12.75">
      <c r="A32">
        <f>A31</f>
        <v>6.75</v>
      </c>
      <c r="B32">
        <f>IF(D32&gt;0,B31+1,B31)</f>
        <v>9.55</v>
      </c>
      <c r="C32">
        <f>C31</f>
        <v>11.45</v>
      </c>
      <c r="D32">
        <f>D31</f>
        <v>0</v>
      </c>
    </row>
    <row r="33" spans="1:4" ht="12.75">
      <c r="A33">
        <f>A32</f>
        <v>6.75</v>
      </c>
      <c r="B33">
        <f>B32</f>
        <v>9.55</v>
      </c>
      <c r="C33">
        <f>IF(D33&gt;0,C32+1,C32)</f>
        <v>11.45</v>
      </c>
      <c r="D33">
        <f>MAX(D32-2,0)</f>
        <v>0</v>
      </c>
    </row>
    <row r="34" spans="1:4" ht="12.75">
      <c r="A34" s="2">
        <f>A32+IF(D33&gt;0,VLOOKUP(D33,Parameters!$A$7:$B$12,2,FALSE)/2,1)</f>
        <v>7.75</v>
      </c>
      <c r="B34" s="2">
        <f>B33</f>
        <v>9.55</v>
      </c>
      <c r="C34" s="2">
        <f>C33</f>
        <v>11.45</v>
      </c>
      <c r="D34" s="2">
        <f>D33</f>
        <v>0</v>
      </c>
    </row>
    <row r="35" spans="1:4" ht="12.75">
      <c r="A35" s="2">
        <f>A34</f>
        <v>7.75</v>
      </c>
      <c r="B35" s="2">
        <f>IF(D35&gt;0,B34+1,B34)</f>
        <v>9.55</v>
      </c>
      <c r="C35" s="2">
        <f>C34</f>
        <v>11.45</v>
      </c>
      <c r="D35" s="2">
        <f>D34</f>
        <v>0</v>
      </c>
    </row>
    <row r="36" spans="1:4" ht="12.75">
      <c r="A36" s="2">
        <f>A35</f>
        <v>7.75</v>
      </c>
      <c r="B36" s="2">
        <f>B35</f>
        <v>9.55</v>
      </c>
      <c r="C36" s="2">
        <f>IF(D36&gt;0,C35+1,C35)</f>
        <v>11.45</v>
      </c>
      <c r="D36" s="2">
        <f>D35</f>
        <v>0</v>
      </c>
    </row>
    <row r="37" spans="1:4" ht="12.75">
      <c r="A37" s="2">
        <f>A35+IF(D36&gt;0,VLOOKUP(D36,Parameters!$A$7:$B$12,2,FALSE)/2,1)</f>
        <v>8.75</v>
      </c>
      <c r="B37" s="2">
        <f>B36</f>
        <v>9.55</v>
      </c>
      <c r="C37" s="2">
        <f>C36</f>
        <v>11.45</v>
      </c>
      <c r="D37" s="2">
        <f>D36</f>
        <v>0</v>
      </c>
    </row>
    <row r="38" spans="1:4" ht="12.75">
      <c r="A38" s="2">
        <f>A37</f>
        <v>8.75</v>
      </c>
      <c r="B38" s="2">
        <f>IF(D38&gt;0,B37+1,B37)</f>
        <v>9.55</v>
      </c>
      <c r="C38" s="2">
        <f>C37</f>
        <v>11.45</v>
      </c>
      <c r="D38" s="2">
        <f>D37</f>
        <v>0</v>
      </c>
    </row>
    <row r="39" spans="1:4" ht="12.75">
      <c r="A39" s="2">
        <f>A38</f>
        <v>8.75</v>
      </c>
      <c r="B39" s="2">
        <f>B38</f>
        <v>9.55</v>
      </c>
      <c r="C39" s="2">
        <f>IF(D39&gt;0,C38+1,C38)</f>
        <v>11.45</v>
      </c>
      <c r="D39" s="2">
        <f>MAX(D38-2,0)</f>
        <v>0</v>
      </c>
    </row>
    <row r="40" spans="1:4" ht="12.75">
      <c r="A40">
        <f>A38+IF(D39&gt;0,VLOOKUP(D39,Parameters!$A$7:$B$12,2,FALSE)/2,1)</f>
        <v>9.75</v>
      </c>
      <c r="B40">
        <f>B39</f>
        <v>9.55</v>
      </c>
      <c r="C40">
        <f>C39</f>
        <v>11.45</v>
      </c>
      <c r="D40">
        <f>D39</f>
        <v>0</v>
      </c>
    </row>
    <row r="41" spans="1:4" ht="12.75">
      <c r="A41">
        <f>A40</f>
        <v>9.75</v>
      </c>
      <c r="B41">
        <f>IF(D41&gt;0,B40+1,B40)</f>
        <v>9.55</v>
      </c>
      <c r="C41">
        <f>C40</f>
        <v>11.45</v>
      </c>
      <c r="D41">
        <f>D40</f>
        <v>0</v>
      </c>
    </row>
    <row r="42" spans="1:4" ht="12.75">
      <c r="A42">
        <f>A41</f>
        <v>9.75</v>
      </c>
      <c r="B42">
        <f>B41</f>
        <v>9.55</v>
      </c>
      <c r="C42">
        <f>IF(D42&gt;0,C41+1,C41)</f>
        <v>11.45</v>
      </c>
      <c r="D42">
        <f>D41</f>
        <v>0</v>
      </c>
    </row>
    <row r="43" spans="1:4" ht="12.75">
      <c r="A43">
        <f>A41+IF(D42&gt;0,VLOOKUP(D42,Parameters!$A$7:$B$12,2,FALSE)/2,1)</f>
        <v>10.75</v>
      </c>
      <c r="B43">
        <f>B42</f>
        <v>9.55</v>
      </c>
      <c r="C43">
        <f>C42</f>
        <v>11.45</v>
      </c>
      <c r="D43">
        <f>D42</f>
        <v>0</v>
      </c>
    </row>
    <row r="44" spans="1:4" ht="12.75">
      <c r="A44">
        <f>A43</f>
        <v>10.75</v>
      </c>
      <c r="B44">
        <f>IF(D44&gt;0,B43+1,B43)</f>
        <v>9.55</v>
      </c>
      <c r="C44">
        <f>C43</f>
        <v>11.45</v>
      </c>
      <c r="D44">
        <f>D43</f>
        <v>0</v>
      </c>
    </row>
    <row r="45" spans="1:4" ht="12.75">
      <c r="A45">
        <f>A44</f>
        <v>10.75</v>
      </c>
      <c r="B45">
        <f>B44</f>
        <v>9.55</v>
      </c>
      <c r="C45">
        <f>IF(D45&gt;0,C44+1,C44)</f>
        <v>11.45</v>
      </c>
      <c r="D45">
        <f>MAX(D44-2,0)</f>
        <v>0</v>
      </c>
    </row>
    <row r="46" spans="1:4" ht="12.75">
      <c r="A46">
        <f>A44+IF(D45&gt;0,VLOOKUP(D45,Parameters!$A$7:$B$12,2,FALSE)/2,1)</f>
        <v>11.75</v>
      </c>
      <c r="B46" s="2">
        <f>B45</f>
        <v>9.55</v>
      </c>
      <c r="C46" s="2">
        <f>C45</f>
        <v>11.45</v>
      </c>
      <c r="D46" s="2">
        <f>D45</f>
        <v>0</v>
      </c>
    </row>
    <row r="47" spans="1:4" ht="12.75">
      <c r="A47" s="2">
        <f>A46</f>
        <v>11.75</v>
      </c>
      <c r="B47" s="2">
        <f>IF(D47&gt;0,B46+1,B46)</f>
        <v>9.55</v>
      </c>
      <c r="C47" s="2">
        <f>C46</f>
        <v>11.45</v>
      </c>
      <c r="D47" s="2">
        <f>D46</f>
        <v>0</v>
      </c>
    </row>
    <row r="48" spans="1:4" ht="12.75">
      <c r="A48" s="2">
        <f>A47</f>
        <v>11.75</v>
      </c>
      <c r="B48" s="2">
        <f>B47</f>
        <v>9.55</v>
      </c>
      <c r="C48" s="2">
        <f>IF(D48&gt;0,C47+1,C47)</f>
        <v>11.45</v>
      </c>
      <c r="D48" s="2">
        <f>D47</f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C4" sqref="C4"/>
    </sheetView>
  </sheetViews>
  <sheetFormatPr defaultColWidth="11.00390625" defaultRowHeight="12.75"/>
  <sheetData>
    <row r="1" spans="1:3" ht="12.75">
      <c r="A1" t="s">
        <v>7</v>
      </c>
      <c r="C1">
        <v>-0.455</v>
      </c>
    </row>
    <row r="2" spans="1:3" ht="12.75">
      <c r="A2" t="s">
        <v>6</v>
      </c>
      <c r="C2">
        <v>2.45</v>
      </c>
    </row>
    <row r="3" spans="1:3" ht="12.75">
      <c r="A3" t="s">
        <v>8</v>
      </c>
      <c r="C3">
        <v>-3</v>
      </c>
    </row>
    <row r="4" spans="1:3" ht="12.75">
      <c r="A4" t="s">
        <v>13</v>
      </c>
      <c r="C4">
        <v>1</v>
      </c>
    </row>
    <row r="6" spans="1:4" ht="12.75">
      <c r="A6" t="s">
        <v>9</v>
      </c>
      <c r="B6" t="s">
        <v>10</v>
      </c>
      <c r="C6" t="s">
        <v>11</v>
      </c>
      <c r="D6" t="s">
        <v>12</v>
      </c>
    </row>
    <row r="7" spans="1:4" ht="12.75">
      <c r="A7">
        <v>-4</v>
      </c>
      <c r="B7">
        <f>C1</f>
        <v>-0.455</v>
      </c>
      <c r="C7">
        <f>C2</f>
        <v>2.45</v>
      </c>
      <c r="D7">
        <f>C4</f>
        <v>1</v>
      </c>
    </row>
    <row r="8" spans="1:4" ht="12.75">
      <c r="A8">
        <f>C3</f>
        <v>-3</v>
      </c>
      <c r="B8">
        <f>B7+1</f>
        <v>0.5449999999999999</v>
      </c>
      <c r="C8">
        <f>C7</f>
        <v>2.45</v>
      </c>
      <c r="D8">
        <f>D7</f>
        <v>1</v>
      </c>
    </row>
    <row r="9" spans="1:4" ht="12.75">
      <c r="A9">
        <f>A8</f>
        <v>-3</v>
      </c>
      <c r="B9">
        <f>B8</f>
        <v>0.5449999999999999</v>
      </c>
      <c r="C9">
        <f>C8+1</f>
        <v>3.45</v>
      </c>
      <c r="D9">
        <f aca="true" t="shared" si="0" ref="D9:D20">D8</f>
        <v>1</v>
      </c>
    </row>
    <row r="10" spans="1:4" ht="12.75">
      <c r="A10" s="2">
        <f>A8+IF(D9&gt;0,VLOOKUP(D9,Parameters!$A$7:$B$12,2,FALSE)/2,1)</f>
        <v>-1.5</v>
      </c>
      <c r="B10" s="2">
        <f>B9</f>
        <v>0.5449999999999999</v>
      </c>
      <c r="C10" s="2">
        <f>C9</f>
        <v>3.45</v>
      </c>
      <c r="D10" s="2">
        <f t="shared" si="0"/>
        <v>1</v>
      </c>
    </row>
    <row r="11" spans="1:4" ht="12.75">
      <c r="A11" s="2">
        <f>A10</f>
        <v>-1.5</v>
      </c>
      <c r="B11" s="2">
        <f>B10+1</f>
        <v>1.545</v>
      </c>
      <c r="C11" s="2">
        <f>C10</f>
        <v>3.45</v>
      </c>
      <c r="D11" s="2">
        <f t="shared" si="0"/>
        <v>1</v>
      </c>
    </row>
    <row r="12" spans="1:4" ht="12.75">
      <c r="A12" s="2">
        <f>A11</f>
        <v>-1.5</v>
      </c>
      <c r="B12" s="2">
        <f>B11</f>
        <v>1.545</v>
      </c>
      <c r="C12" s="2">
        <f>IF(D12&gt;0,C11+1,C11)</f>
        <v>4.45</v>
      </c>
      <c r="D12" s="2">
        <f t="shared" si="0"/>
        <v>1</v>
      </c>
    </row>
    <row r="13" spans="1:4" ht="12.75">
      <c r="A13" s="2">
        <f>A11+IF(D12&gt;0,VLOOKUP(D12,Parameters!$A$7:$B$12,2,FALSE)/2,1)</f>
        <v>0</v>
      </c>
      <c r="B13" s="2">
        <f>B12</f>
        <v>1.545</v>
      </c>
      <c r="C13" s="2">
        <f>C12</f>
        <v>4.45</v>
      </c>
      <c r="D13" s="2">
        <f t="shared" si="0"/>
        <v>1</v>
      </c>
    </row>
    <row r="14" spans="1:4" ht="12.75">
      <c r="A14" s="2">
        <f>A13</f>
        <v>0</v>
      </c>
      <c r="B14" s="2">
        <f>B13+1</f>
        <v>2.545</v>
      </c>
      <c r="C14" s="2">
        <f>C13</f>
        <v>4.45</v>
      </c>
      <c r="D14" s="2">
        <f t="shared" si="0"/>
        <v>1</v>
      </c>
    </row>
    <row r="15" spans="1:4" ht="12.75">
      <c r="A15" s="2">
        <f>A14</f>
        <v>0</v>
      </c>
      <c r="B15" s="2">
        <f>B14</f>
        <v>2.545</v>
      </c>
      <c r="C15" s="2">
        <f>IF(D15&gt;0,C14+1,C14)</f>
        <v>5.45</v>
      </c>
      <c r="D15" s="2">
        <f t="shared" si="0"/>
        <v>1</v>
      </c>
    </row>
    <row r="16" spans="1:4" ht="12.75">
      <c r="A16">
        <f>A14+IF(D15&gt;0,VLOOKUP(D15,Parameters!$A$7:$B$12,2,FALSE)/2,1)</f>
        <v>1.5</v>
      </c>
      <c r="B16">
        <f>B15</f>
        <v>2.545</v>
      </c>
      <c r="C16">
        <f>C15</f>
        <v>5.45</v>
      </c>
      <c r="D16">
        <f t="shared" si="0"/>
        <v>1</v>
      </c>
    </row>
    <row r="17" spans="1:4" ht="12.75">
      <c r="A17">
        <f>A16</f>
        <v>1.5</v>
      </c>
      <c r="B17">
        <f>B16+1</f>
        <v>3.545</v>
      </c>
      <c r="C17">
        <f>C16</f>
        <v>5.45</v>
      </c>
      <c r="D17">
        <f t="shared" si="0"/>
        <v>1</v>
      </c>
    </row>
    <row r="18" spans="1:4" ht="12.75">
      <c r="A18">
        <f>A17</f>
        <v>1.5</v>
      </c>
      <c r="B18">
        <f>B17</f>
        <v>3.545</v>
      </c>
      <c r="C18">
        <f>IF(D18&gt;0,C17+1,C17)</f>
        <v>6.45</v>
      </c>
      <c r="D18">
        <f t="shared" si="0"/>
        <v>1</v>
      </c>
    </row>
    <row r="19" spans="1:4" ht="12.75">
      <c r="A19">
        <f>A17+IF(D18&gt;0,VLOOKUP(D18,Parameters!$A$7:$B$12,2,FALSE)/2,1)</f>
        <v>3</v>
      </c>
      <c r="B19">
        <f>B18</f>
        <v>3.545</v>
      </c>
      <c r="C19">
        <f>C18</f>
        <v>6.45</v>
      </c>
      <c r="D19">
        <f t="shared" si="0"/>
        <v>1</v>
      </c>
    </row>
    <row r="20" spans="1:4" ht="12.75">
      <c r="A20">
        <f>A19</f>
        <v>3</v>
      </c>
      <c r="B20">
        <f>B19+1</f>
        <v>4.545</v>
      </c>
      <c r="C20">
        <f>C19</f>
        <v>6.45</v>
      </c>
      <c r="D20">
        <f t="shared" si="0"/>
        <v>1</v>
      </c>
    </row>
    <row r="21" spans="1:4" ht="12.75">
      <c r="A21">
        <f>A20</f>
        <v>3</v>
      </c>
      <c r="B21">
        <f>B20</f>
        <v>4.545</v>
      </c>
      <c r="C21">
        <f>IF(D21&gt;0,C20+1,C20)</f>
        <v>6.45</v>
      </c>
      <c r="D21">
        <f>MAX(D20-2,0)</f>
        <v>0</v>
      </c>
    </row>
    <row r="22" spans="1:4" ht="12.75">
      <c r="A22" s="2">
        <f>A20+IF(D21&gt;0,VLOOKUP(D21,Parameters!$A$7:$B$12,2,FALSE)/2,1)</f>
        <v>4</v>
      </c>
      <c r="B22" s="2">
        <f>B21</f>
        <v>4.545</v>
      </c>
      <c r="C22" s="2">
        <f>C21</f>
        <v>6.45</v>
      </c>
      <c r="D22" s="2">
        <f>D21</f>
        <v>0</v>
      </c>
    </row>
    <row r="23" spans="1:4" ht="12.75">
      <c r="A23" s="2">
        <f>A22</f>
        <v>4</v>
      </c>
      <c r="B23" s="2">
        <f>IF(D23&gt;0,B22+1,B22)</f>
        <v>4.545</v>
      </c>
      <c r="C23" s="2">
        <f>C22</f>
        <v>6.45</v>
      </c>
      <c r="D23" s="2">
        <f>D22</f>
        <v>0</v>
      </c>
    </row>
    <row r="24" spans="1:4" ht="12.75">
      <c r="A24" s="2">
        <f>A23</f>
        <v>4</v>
      </c>
      <c r="B24" s="2">
        <f>B23</f>
        <v>4.545</v>
      </c>
      <c r="C24" s="2">
        <f>IF(D24&gt;0,C23+1,C23)</f>
        <v>6.45</v>
      </c>
      <c r="D24" s="2">
        <f>D23</f>
        <v>0</v>
      </c>
    </row>
    <row r="25" spans="1:4" ht="12.75">
      <c r="A25" s="2">
        <f>A23+IF(D24&gt;0,VLOOKUP(D24,Parameters!$A$7:$B$12,2,FALSE)/2,1)</f>
        <v>5</v>
      </c>
      <c r="B25" s="2">
        <f>B24</f>
        <v>4.545</v>
      </c>
      <c r="C25" s="2">
        <f>C24</f>
        <v>6.45</v>
      </c>
      <c r="D25" s="2">
        <f>D24</f>
        <v>0</v>
      </c>
    </row>
    <row r="26" spans="1:4" ht="12.75">
      <c r="A26" s="2">
        <f>A25</f>
        <v>5</v>
      </c>
      <c r="B26" s="2">
        <f>IF(D26&gt;0,B25+1,B25)</f>
        <v>4.545</v>
      </c>
      <c r="C26" s="2">
        <f>C25</f>
        <v>6.45</v>
      </c>
      <c r="D26" s="2">
        <f>D25</f>
        <v>0</v>
      </c>
    </row>
    <row r="27" spans="1:4" ht="12.75">
      <c r="A27" s="2">
        <f>A26</f>
        <v>5</v>
      </c>
      <c r="B27" s="2">
        <f>B26</f>
        <v>4.545</v>
      </c>
      <c r="C27" s="2">
        <f>IF(D27&gt;0,C26+1,C26)</f>
        <v>6.45</v>
      </c>
      <c r="D27" s="2">
        <f>MAX(D26-2,0)</f>
        <v>0</v>
      </c>
    </row>
    <row r="28" spans="1:4" ht="12.75">
      <c r="A28">
        <f>A26+IF(D27&gt;0,VLOOKUP(D27,Parameters!$A$7:$B$12,2,FALSE)/2,1)</f>
        <v>6</v>
      </c>
      <c r="B28">
        <f>B27</f>
        <v>4.545</v>
      </c>
      <c r="C28">
        <f>C27</f>
        <v>6.45</v>
      </c>
      <c r="D28">
        <f>D27</f>
        <v>0</v>
      </c>
    </row>
    <row r="29" spans="1:4" ht="12.75">
      <c r="A29">
        <f>A28</f>
        <v>6</v>
      </c>
      <c r="B29">
        <f>IF(D29&gt;0,B28+1,B28)</f>
        <v>4.545</v>
      </c>
      <c r="C29">
        <f>C28</f>
        <v>6.45</v>
      </c>
      <c r="D29">
        <f>D28</f>
        <v>0</v>
      </c>
    </row>
    <row r="30" spans="1:4" ht="12.75">
      <c r="A30">
        <f>A29</f>
        <v>6</v>
      </c>
      <c r="B30">
        <f>B29</f>
        <v>4.545</v>
      </c>
      <c r="C30">
        <f>IF(D30&gt;0,C29+1,C29)</f>
        <v>6.45</v>
      </c>
      <c r="D30">
        <f>D29</f>
        <v>0</v>
      </c>
    </row>
    <row r="31" spans="1:4" ht="12.75">
      <c r="A31">
        <f>A29+IF(D30&gt;0,VLOOKUP(D30,Parameters!$A$7:$B$12,2,FALSE)/2,1)</f>
        <v>7</v>
      </c>
      <c r="B31">
        <f>B30</f>
        <v>4.545</v>
      </c>
      <c r="C31">
        <f>C30</f>
        <v>6.45</v>
      </c>
      <c r="D31">
        <f>D30</f>
        <v>0</v>
      </c>
    </row>
    <row r="32" spans="1:4" ht="12.75">
      <c r="A32">
        <f>A31</f>
        <v>7</v>
      </c>
      <c r="B32">
        <f>IF(D32&gt;0,B31+1,B31)</f>
        <v>4.545</v>
      </c>
      <c r="C32">
        <f>C31</f>
        <v>6.45</v>
      </c>
      <c r="D32">
        <f>D31</f>
        <v>0</v>
      </c>
    </row>
    <row r="33" spans="1:4" ht="12.75">
      <c r="A33">
        <f>A32</f>
        <v>7</v>
      </c>
      <c r="B33">
        <f>B32</f>
        <v>4.545</v>
      </c>
      <c r="C33">
        <f>IF(D33&gt;0,C32+1,C32)</f>
        <v>6.45</v>
      </c>
      <c r="D33">
        <f>MAX(D32-2,0)</f>
        <v>0</v>
      </c>
    </row>
    <row r="34" spans="1:4" ht="12.75">
      <c r="A34" s="2">
        <f>A32+IF(D33&gt;0,VLOOKUP(D33,Parameters!$A$7:$B$12,2,FALSE)/2,1)</f>
        <v>8</v>
      </c>
      <c r="B34" s="2">
        <f>B33</f>
        <v>4.545</v>
      </c>
      <c r="C34" s="2">
        <f>C33</f>
        <v>6.45</v>
      </c>
      <c r="D34" s="2">
        <f>D33</f>
        <v>0</v>
      </c>
    </row>
    <row r="35" spans="1:4" ht="12.75">
      <c r="A35" s="2">
        <f>A34</f>
        <v>8</v>
      </c>
      <c r="B35" s="2">
        <f>IF(D35&gt;0,B34+1,B34)</f>
        <v>4.545</v>
      </c>
      <c r="C35" s="2">
        <f>C34</f>
        <v>6.45</v>
      </c>
      <c r="D35" s="2">
        <f>D34</f>
        <v>0</v>
      </c>
    </row>
    <row r="36" spans="1:4" ht="12.75">
      <c r="A36" s="2">
        <f>A35</f>
        <v>8</v>
      </c>
      <c r="B36" s="2">
        <f>B35</f>
        <v>4.545</v>
      </c>
      <c r="C36" s="2">
        <f>IF(D36&gt;0,C35+1,C35)</f>
        <v>6.45</v>
      </c>
      <c r="D36" s="2">
        <f>D35</f>
        <v>0</v>
      </c>
    </row>
    <row r="37" spans="1:4" ht="12.75">
      <c r="A37" s="2">
        <f>A35+IF(D36&gt;0,VLOOKUP(D36,Parameters!$A$7:$B$12,2,FALSE)/2,1)</f>
        <v>9</v>
      </c>
      <c r="B37" s="2">
        <f>B36</f>
        <v>4.545</v>
      </c>
      <c r="C37" s="2">
        <f>C36</f>
        <v>6.45</v>
      </c>
      <c r="D37" s="2">
        <f>D36</f>
        <v>0</v>
      </c>
    </row>
    <row r="38" spans="1:4" ht="12.75">
      <c r="A38" s="2">
        <f>A37</f>
        <v>9</v>
      </c>
      <c r="B38" s="2">
        <f>IF(D38&gt;0,B37+1,B37)</f>
        <v>4.545</v>
      </c>
      <c r="C38" s="2">
        <f>C37</f>
        <v>6.45</v>
      </c>
      <c r="D38" s="2">
        <f>D37</f>
        <v>0</v>
      </c>
    </row>
    <row r="39" spans="1:4" ht="12.75">
      <c r="A39" s="2">
        <f>A38</f>
        <v>9</v>
      </c>
      <c r="B39" s="2">
        <f>B38</f>
        <v>4.545</v>
      </c>
      <c r="C39" s="2">
        <f>IF(D39&gt;0,C38+1,C38)</f>
        <v>6.45</v>
      </c>
      <c r="D39" s="2">
        <f>MAX(D38-2,0)</f>
        <v>0</v>
      </c>
    </row>
    <row r="40" spans="1:4" ht="12.75">
      <c r="A40">
        <f>A38+IF(D39&gt;0,VLOOKUP(D39,Parameters!$A$7:$B$12,2,FALSE)/2,1)</f>
        <v>10</v>
      </c>
      <c r="B40">
        <f>B39</f>
        <v>4.545</v>
      </c>
      <c r="C40">
        <f>C39</f>
        <v>6.45</v>
      </c>
      <c r="D40">
        <f>D39</f>
        <v>0</v>
      </c>
    </row>
    <row r="41" spans="1:4" ht="12.75">
      <c r="A41">
        <f>A40</f>
        <v>10</v>
      </c>
      <c r="B41">
        <f>IF(D41&gt;0,B40+1,B40)</f>
        <v>4.545</v>
      </c>
      <c r="C41">
        <f>C40</f>
        <v>6.45</v>
      </c>
      <c r="D41">
        <f>D40</f>
        <v>0</v>
      </c>
    </row>
    <row r="42" spans="1:4" ht="12.75">
      <c r="A42">
        <f>A41</f>
        <v>10</v>
      </c>
      <c r="B42">
        <f>B41</f>
        <v>4.545</v>
      </c>
      <c r="C42">
        <f>IF(D42&gt;0,C41+1,C41)</f>
        <v>6.45</v>
      </c>
      <c r="D42">
        <f>D41</f>
        <v>0</v>
      </c>
    </row>
    <row r="43" spans="1:4" ht="12.75">
      <c r="A43">
        <f>A41+IF(D42&gt;0,VLOOKUP(D42,Parameters!$A$7:$B$12,2,FALSE)/2,1)</f>
        <v>11</v>
      </c>
      <c r="B43">
        <f>B42</f>
        <v>4.545</v>
      </c>
      <c r="C43">
        <f>C42</f>
        <v>6.45</v>
      </c>
      <c r="D43">
        <f>D42</f>
        <v>0</v>
      </c>
    </row>
    <row r="44" spans="1:4" ht="12.75">
      <c r="A44">
        <f>A43</f>
        <v>11</v>
      </c>
      <c r="B44">
        <f>IF(D44&gt;0,B43+1,B43)</f>
        <v>4.545</v>
      </c>
      <c r="C44">
        <f>C43</f>
        <v>6.45</v>
      </c>
      <c r="D44">
        <f>D43</f>
        <v>0</v>
      </c>
    </row>
    <row r="45" spans="1:4" ht="12.75">
      <c r="A45">
        <f>A44</f>
        <v>11</v>
      </c>
      <c r="B45">
        <f>B44</f>
        <v>4.545</v>
      </c>
      <c r="C45">
        <f>IF(D45&gt;0,C44+1,C44)</f>
        <v>6.45</v>
      </c>
      <c r="D45">
        <f>MAX(D44-2,0)</f>
        <v>0</v>
      </c>
    </row>
    <row r="46" spans="1:4" ht="12.75">
      <c r="A46">
        <f>A44+IF(D45&gt;0,VLOOKUP(D45,Parameters!$A$7:$B$12,2,FALSE)/2,1)</f>
        <v>12</v>
      </c>
      <c r="B46" s="2">
        <f>B45</f>
        <v>4.545</v>
      </c>
      <c r="C46" s="2">
        <f>C45</f>
        <v>6.45</v>
      </c>
      <c r="D46" s="2">
        <f>D45</f>
        <v>0</v>
      </c>
    </row>
    <row r="47" spans="1:4" ht="12.75">
      <c r="A47" s="2">
        <f>A46</f>
        <v>12</v>
      </c>
      <c r="B47" s="2">
        <f>IF(D47&gt;0,B46+1,B46)</f>
        <v>4.545</v>
      </c>
      <c r="C47" s="2">
        <f>C46</f>
        <v>6.45</v>
      </c>
      <c r="D47" s="2">
        <f>D46</f>
        <v>0</v>
      </c>
    </row>
    <row r="48" spans="1:4" ht="12.75">
      <c r="A48" s="2">
        <f>A47</f>
        <v>12</v>
      </c>
      <c r="B48" s="2">
        <f>B47</f>
        <v>4.545</v>
      </c>
      <c r="C48" s="2">
        <f>IF(D48&gt;0,C47+1,C47)</f>
        <v>6.45</v>
      </c>
      <c r="D48" s="2">
        <f>D47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Univ. San Bernardino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Molle</dc:creator>
  <cp:keywords/>
  <dc:description/>
  <cp:lastModifiedBy>Mary Molle</cp:lastModifiedBy>
  <cp:lastPrinted>2008-03-10T04:47:47Z</cp:lastPrinted>
  <dcterms:created xsi:type="dcterms:W3CDTF">2008-02-25T01:06:19Z</dcterms:created>
  <dcterms:modified xsi:type="dcterms:W3CDTF">2008-02-25T23:33:06Z</dcterms:modified>
  <cp:category/>
  <cp:version/>
  <cp:contentType/>
  <cp:contentStatus/>
</cp:coreProperties>
</file>